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7.xml" ContentType="application/vnd.openxmlformats-officedocument.spreadsheetml.externalLink+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 yWindow="4020" windowWidth="15480" windowHeight="4080" tabRatio="640" firstSheet="20" activeTab="32"/>
  </bookViews>
  <sheets>
    <sheet name="Introduc." sheetId="1" r:id="rId1"/>
    <sheet name="Rev_Cap" sheetId="2" r:id="rId2"/>
    <sheet name="dem2" sheetId="56" r:id="rId3"/>
    <sheet name="dem3" sheetId="57" r:id="rId4"/>
    <sheet name="dem4" sheetId="103" r:id="rId5"/>
    <sheet name="dem6" sheetId="61" r:id="rId6"/>
    <sheet name="dem7" sheetId="62" r:id="rId7"/>
    <sheet name="dem9" sheetId="105" r:id="rId8"/>
    <sheet name="dem10" sheetId="65" r:id="rId9"/>
    <sheet name="dem11" sheetId="66" r:id="rId10"/>
    <sheet name="dem12" sheetId="67" r:id="rId11"/>
    <sheet name="gov" sheetId="120" r:id="rId12"/>
    <sheet name="dem13" sheetId="68" r:id="rId13"/>
    <sheet name="dem14" sheetId="69" r:id="rId14"/>
    <sheet name="dem16" sheetId="71" r:id="rId15"/>
    <sheet name="dem17" sheetId="106" r:id="rId16"/>
    <sheet name="dem18" sheetId="73" r:id="rId17"/>
    <sheet name="dem21" sheetId="107" r:id="rId18"/>
    <sheet name="dem22" sheetId="77" r:id="rId19"/>
    <sheet name="dem26" sheetId="81" r:id="rId20"/>
    <sheet name="dem28" sheetId="112" r:id="rId21"/>
    <sheet name="dem29" sheetId="84" r:id="rId22"/>
    <sheet name="dem33" sheetId="88" r:id="rId23"/>
    <sheet name="dem34" sheetId="89" r:id="rId24"/>
    <sheet name="Dem35" sheetId="90" r:id="rId25"/>
    <sheet name="dem36" sheetId="116" r:id="rId26"/>
    <sheet name="dem38" sheetId="93" r:id="rId27"/>
    <sheet name="dem39" sheetId="94" r:id="rId28"/>
    <sheet name="dem40" sheetId="95" state="hidden" r:id="rId29"/>
    <sheet name="dem40A" sheetId="102" r:id="rId30"/>
    <sheet name="dem41" sheetId="96" r:id="rId31"/>
    <sheet name="dem43" sheetId="118" r:id="rId32"/>
    <sheet name="dem47" sheetId="100"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_123Graph_D" localSheetId="8" hidden="1">[1]DEMAND18!#REF!</definedName>
    <definedName name="__123Graph_D" localSheetId="9" hidden="1">#REF!</definedName>
    <definedName name="__123Graph_D" localSheetId="10" hidden="1">[2]DEMAND18!#REF!</definedName>
    <definedName name="__123Graph_D" localSheetId="12" hidden="1">#REF!</definedName>
    <definedName name="__123Graph_D" localSheetId="14" hidden="1">#REF!</definedName>
    <definedName name="__123Graph_D" localSheetId="15" hidden="1">#REF!</definedName>
    <definedName name="__123Graph_D" localSheetId="2" hidden="1">[3]DEMAND18!#REF!</definedName>
    <definedName name="__123Graph_D" localSheetId="17" hidden="1">[4]DEMAND18!#REF!</definedName>
    <definedName name="__123Graph_D" localSheetId="18" hidden="1">[4]DEMAND18!#REF!</definedName>
    <definedName name="__123Graph_D" localSheetId="19" hidden="1">[5]dem18!#REF!</definedName>
    <definedName name="__123Graph_D" localSheetId="20" hidden="1">#REF!</definedName>
    <definedName name="__123Graph_D" localSheetId="21" hidden="1">#REF!</definedName>
    <definedName name="__123Graph_D" localSheetId="3" hidden="1">#REF!</definedName>
    <definedName name="__123Graph_D" localSheetId="22" hidden="1">[6]dem18!#REF!</definedName>
    <definedName name="__123Graph_D" localSheetId="23" hidden="1">[7]dem18!#REF!</definedName>
    <definedName name="__123Graph_D" localSheetId="24" hidden="1">[5]dem18!#REF!</definedName>
    <definedName name="__123Graph_D" localSheetId="25" hidden="1">[5]dem18!#REF!</definedName>
    <definedName name="__123Graph_D" localSheetId="26" hidden="1">#REF!</definedName>
    <definedName name="__123Graph_D" localSheetId="27" hidden="1">#REF!</definedName>
    <definedName name="__123Graph_D" localSheetId="4" hidden="1">#REF!</definedName>
    <definedName name="__123Graph_D" localSheetId="28" hidden="1">[5]dem18!#REF!</definedName>
    <definedName name="__123Graph_D" localSheetId="29" hidden="1">[5]dem18!#REF!</definedName>
    <definedName name="__123Graph_D" localSheetId="30" hidden="1">[8]DEMAND18!#REF!</definedName>
    <definedName name="__123Graph_D" localSheetId="31" hidden="1">[9]DEMAND18!#REF!</definedName>
    <definedName name="__123Graph_D" localSheetId="32" hidden="1">[9]DEMAND18!#REF!</definedName>
    <definedName name="__123Graph_D" localSheetId="5" hidden="1">[1]DEMAND18!#REF!</definedName>
    <definedName name="__123Graph_D" localSheetId="6" hidden="1">[10]DEMAND18!#REF!</definedName>
    <definedName name="__123Graph_D" localSheetId="7" hidden="1">[10]DEMAND18!#REF!</definedName>
    <definedName name="__123Graph_D" localSheetId="11" hidden="1">[9]DEMAND18!#REF!</definedName>
    <definedName name="__123Graph_D" hidden="1">#REF!</definedName>
    <definedName name="_1234Graph_D" localSheetId="15" hidden="1">#REF!</definedName>
    <definedName name="_1234Graph_D" localSheetId="17" hidden="1">#REF!</definedName>
    <definedName name="_1234Graph_D" localSheetId="20" hidden="1">#REF!</definedName>
    <definedName name="_1234Graph_D" localSheetId="25" hidden="1">#REF!</definedName>
    <definedName name="_1234Graph_D" localSheetId="4" hidden="1">#REF!</definedName>
    <definedName name="_1234Graph_D" localSheetId="29" hidden="1">#REF!</definedName>
    <definedName name="_1234Graph_D" localSheetId="31" hidden="1">#REF!</definedName>
    <definedName name="_1234Graph_D" localSheetId="7" hidden="1">#REF!</definedName>
    <definedName name="_1234Graph_D" localSheetId="11" hidden="1">#REF!</definedName>
    <definedName name="_1234Graph_D" hidden="1">#REF!</definedName>
    <definedName name="_xlnm._FilterDatabase" localSheetId="8" hidden="1">'dem10'!$A$16:$J$55</definedName>
    <definedName name="_xlnm._FilterDatabase" localSheetId="9" hidden="1">'dem11'!$A$14:$L$14</definedName>
    <definedName name="_xlnm._FilterDatabase" localSheetId="10" hidden="1">'dem12'!$A$14:$J$22</definedName>
    <definedName name="_xlnm._FilterDatabase" localSheetId="12" hidden="1">'dem13'!$A$14:$L$91</definedName>
    <definedName name="_xlnm._FilterDatabase" localSheetId="13" hidden="1">'dem14'!$A$14:$H$14</definedName>
    <definedName name="_xlnm._FilterDatabase" localSheetId="14" hidden="1">'dem16'!$A$14:$I$54</definedName>
    <definedName name="_xlnm._FilterDatabase" localSheetId="15" hidden="1">'dem17'!$A$14:$N$14</definedName>
    <definedName name="_xlnm._FilterDatabase" localSheetId="16" hidden="1">'dem18'!$A$14:$H$14</definedName>
    <definedName name="_xlnm._FilterDatabase" localSheetId="2" hidden="1">'dem2'!$A$13:$Z$35</definedName>
    <definedName name="_xlnm._FilterDatabase" localSheetId="17" hidden="1">'dem21'!$A$13:$H$13</definedName>
    <definedName name="_xlnm._FilterDatabase" localSheetId="18" hidden="1">'dem22'!$A$13:$H$13</definedName>
    <definedName name="_xlnm._FilterDatabase" localSheetId="19" hidden="1">'dem26'!$A$14:$AC$38</definedName>
    <definedName name="_xlnm._FilterDatabase" localSheetId="20" hidden="1">'dem28'!$A$14:$I$43</definedName>
    <definedName name="_xlnm._FilterDatabase" localSheetId="21" hidden="1">'dem29'!$A$14:$R$48</definedName>
    <definedName name="_xlnm._FilterDatabase" localSheetId="3" hidden="1">'dem3'!$A$14:$AE$16</definedName>
    <definedName name="_xlnm._FilterDatabase" localSheetId="22" hidden="1">'dem33'!$A$14:$AI$91</definedName>
    <definedName name="_xlnm._FilterDatabase" localSheetId="23" hidden="1">'dem34'!$A$14:$I$58</definedName>
    <definedName name="_xlnm._FilterDatabase" localSheetId="24" hidden="1">'Dem35'!$A$14:$K$50</definedName>
    <definedName name="_xlnm._FilterDatabase" localSheetId="25" hidden="1">'dem36'!$A$14:$H$14</definedName>
    <definedName name="_xlnm._FilterDatabase" localSheetId="26" hidden="1">'dem38'!$A$14:$H$115</definedName>
    <definedName name="_xlnm._FilterDatabase" localSheetId="27" hidden="1">'dem39'!$A$14:$L$14</definedName>
    <definedName name="_xlnm._FilterDatabase" localSheetId="4" hidden="1">'dem4'!$A$14:$S$14</definedName>
    <definedName name="_xlnm._FilterDatabase" localSheetId="28" hidden="1">'dem40'!$A$14:$AD$14</definedName>
    <definedName name="_xlnm._FilterDatabase" localSheetId="29" hidden="1">dem40A!$A$14:$H$14</definedName>
    <definedName name="_xlnm._FilterDatabase" localSheetId="30" hidden="1">'dem41'!$A$14:$L$67</definedName>
    <definedName name="_xlnm._FilterDatabase" localSheetId="31" hidden="1">'dem43'!$A$14:$I$14</definedName>
    <definedName name="_xlnm._FilterDatabase" localSheetId="32" hidden="1">'dem47'!$A$14:$O$14</definedName>
    <definedName name="_xlnm._FilterDatabase" localSheetId="5" hidden="1">'dem6'!$A$14:$L$27</definedName>
    <definedName name="_xlnm._FilterDatabase" localSheetId="6" hidden="1">'dem7'!$A$14:$L$64</definedName>
    <definedName name="_xlnm._FilterDatabase" localSheetId="7" hidden="1">'dem9'!$A$14:$M$29</definedName>
    <definedName name="_xlnm._FilterDatabase" localSheetId="11" hidden="1">gov!$A$14:$M$14</definedName>
    <definedName name="_xlnm._FilterDatabase" localSheetId="1" hidden="1">Rev_Cap!$A$6:$I$38</definedName>
    <definedName name="_rec1" localSheetId="8">'dem10'!#REF!</definedName>
    <definedName name="_rec1" localSheetId="15">#REF!</definedName>
    <definedName name="_rec1" localSheetId="17">#REF!</definedName>
    <definedName name="_rec1" localSheetId="20">#REF!</definedName>
    <definedName name="_rec1" localSheetId="25">#REF!</definedName>
    <definedName name="_rec1" localSheetId="4">#REF!</definedName>
    <definedName name="_rec1" localSheetId="29">#REF!</definedName>
    <definedName name="_rec1" localSheetId="30">'dem41'!#REF!</definedName>
    <definedName name="_rec1" localSheetId="31">#REF!</definedName>
    <definedName name="_rec1" localSheetId="5">#REF!</definedName>
    <definedName name="_rec1" localSheetId="7">#REF!</definedName>
    <definedName name="_rec1" localSheetId="11">#REF!</definedName>
    <definedName name="_rec1">#REF!</definedName>
    <definedName name="_rec2" localSheetId="8">'dem10'!#REF!</definedName>
    <definedName name="_rec2" localSheetId="10">'dem12'!#REF!</definedName>
    <definedName name="_rec2" localSheetId="17">'dem21'!#REF!</definedName>
    <definedName name="_rec2" localSheetId="18">'dem22'!#REF!</definedName>
    <definedName name="_rec2" localSheetId="23">'dem34'!#REF!</definedName>
    <definedName name="_Regression_Int" localSheetId="8" hidden="1">1</definedName>
    <definedName name="_Regression_Int" localSheetId="9" hidden="1">1</definedName>
    <definedName name="_Regression_Int" localSheetId="10"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2" hidden="1">1</definedName>
    <definedName name="_Regression_Int" localSheetId="17" hidden="1">1</definedName>
    <definedName name="_Regression_Int" localSheetId="18" hidden="1">1</definedName>
    <definedName name="_Regression_Int" localSheetId="19" hidden="1">1</definedName>
    <definedName name="_Regression_Int" localSheetId="22" hidden="1">1</definedName>
    <definedName name="_Regression_Int" localSheetId="23" hidden="1">1</definedName>
    <definedName name="_Regression_Int" localSheetId="24" hidden="1">1</definedName>
    <definedName name="_Regression_Int" localSheetId="28" hidden="1">1</definedName>
    <definedName name="_Regression_Int" localSheetId="29" hidden="1">1</definedName>
    <definedName name="_Regression_Int" localSheetId="5" hidden="1">1</definedName>
    <definedName name="ab">'Dem35'!#REF!</definedName>
    <definedName name="admJ" localSheetId="13">'dem14'!#REF!</definedName>
    <definedName name="ah" localSheetId="2">'dem2'!#REF!</definedName>
    <definedName name="ah" localSheetId="26">'dem38'!#REF!</definedName>
    <definedName name="ahcap" localSheetId="15">#REF!</definedName>
    <definedName name="ahcap" localSheetId="2">'dem2'!#REF!</definedName>
    <definedName name="ahcap" localSheetId="17">#REF!</definedName>
    <definedName name="ahcap" localSheetId="20">#REF!</definedName>
    <definedName name="ahcap" localSheetId="25">[11]dem2!$D$646:$L$646</definedName>
    <definedName name="ahcap" localSheetId="4">#REF!</definedName>
    <definedName name="ahcap" localSheetId="29">#REF!</definedName>
    <definedName name="ahcap" localSheetId="31">#REF!</definedName>
    <definedName name="ahcap" localSheetId="5">#REF!</definedName>
    <definedName name="ahcap" localSheetId="7">#REF!</definedName>
    <definedName name="ahcap" localSheetId="11">#REF!</definedName>
    <definedName name="ahcap">#REF!</definedName>
    <definedName name="animal" localSheetId="2">'dem2'!#REF!</definedName>
    <definedName name="are" localSheetId="2">'dem2'!#REF!</definedName>
    <definedName name="aviationcap" localSheetId="25">'dem36'!#REF!</definedName>
    <definedName name="building" localSheetId="3">'dem3'!#REF!</definedName>
    <definedName name="building" localSheetId="4">'dem4'!#REF!</definedName>
    <definedName name="cacap" localSheetId="23">'dem34'!#REF!</definedName>
    <definedName name="cad" localSheetId="26">'dem38'!#REF!</definedName>
    <definedName name="capcoop" localSheetId="26">'dem38'!#REF!</definedName>
    <definedName name="capcrop" localSheetId="26">'dem38'!#REF!</definedName>
    <definedName name="capedu" localSheetId="26">'dem38'!#REF!</definedName>
    <definedName name="capforest" localSheetId="26">'dem38'!#REF!</definedName>
    <definedName name="caphealth" localSheetId="26">'dem38'!#REF!</definedName>
    <definedName name="caphousing" localSheetId="26">'dem38'!#REF!</definedName>
    <definedName name="capind" localSheetId="26">'dem38'!#REF!</definedName>
    <definedName name="capoap" localSheetId="26">'dem38'!#REF!</definedName>
    <definedName name="capordp" localSheetId="26">'dem38'!#REF!</definedName>
    <definedName name="cappower" localSheetId="26">'dem38'!#REF!</definedName>
    <definedName name="CAPPW" localSheetId="23">'dem34'!#REF!</definedName>
    <definedName name="cappw" localSheetId="26">'dem38'!#REF!</definedName>
    <definedName name="caproad" localSheetId="26">'dem38'!#REF!</definedName>
    <definedName name="capst" localSheetId="26">'dem38'!#REF!</definedName>
    <definedName name="captourism" localSheetId="26">'dem38'!#REF!</definedName>
    <definedName name="capUD" localSheetId="26">'dem38'!#REF!</definedName>
    <definedName name="capvillage" localSheetId="26">'dem38'!#REF!</definedName>
    <definedName name="capwater" localSheetId="26">'dem38'!#REF!</definedName>
    <definedName name="censusrec" localSheetId="15">#REF!</definedName>
    <definedName name="censusrec" localSheetId="16">#REF!</definedName>
    <definedName name="censusrec" localSheetId="17">'dem21'!#REF!</definedName>
    <definedName name="censusrec" localSheetId="18">'dem22'!#REF!</definedName>
    <definedName name="censusrec" localSheetId="19">#REF!</definedName>
    <definedName name="censusrec" localSheetId="20">#REF!</definedName>
    <definedName name="censusrec" localSheetId="25">#REF!</definedName>
    <definedName name="censusrec" localSheetId="27">#REF!</definedName>
    <definedName name="censusrec" localSheetId="4">#REF!</definedName>
    <definedName name="censusrec" localSheetId="29">#REF!</definedName>
    <definedName name="censusrec" localSheetId="31">#REF!</definedName>
    <definedName name="censusrec" localSheetId="5">#REF!</definedName>
    <definedName name="censusrec" localSheetId="7">#REF!</definedName>
    <definedName name="censusrec" localSheetId="11">#REF!</definedName>
    <definedName name="censusrec">#REF!</definedName>
    <definedName name="cess" localSheetId="8">'dem10'!#REF!</definedName>
    <definedName name="ch" localSheetId="20">'dem28'!#REF!</definedName>
    <definedName name="ch" localSheetId="21">'dem29'!#REF!</definedName>
    <definedName name="charged" localSheetId="12">#REF!</definedName>
    <definedName name="charged" localSheetId="15">#REF!</definedName>
    <definedName name="charged" localSheetId="16">#REF!</definedName>
    <definedName name="charged" localSheetId="17">#REF!</definedName>
    <definedName name="charged" localSheetId="19">#REF!</definedName>
    <definedName name="charged" localSheetId="20">#REF!</definedName>
    <definedName name="charged" localSheetId="25">#REF!</definedName>
    <definedName name="charged" localSheetId="27">#REF!</definedName>
    <definedName name="charged" localSheetId="4">#REF!</definedName>
    <definedName name="charged" localSheetId="29">#REF!</definedName>
    <definedName name="charged" localSheetId="31">#REF!</definedName>
    <definedName name="charged" localSheetId="5">#REF!</definedName>
    <definedName name="charged" localSheetId="7">#REF!</definedName>
    <definedName name="charged" localSheetId="11">#REF!</definedName>
    <definedName name="charged">#REF!</definedName>
    <definedName name="cicap" localSheetId="14">'dem16'!#REF!</definedName>
    <definedName name="civil" localSheetId="26">'dem38'!#REF!</definedName>
    <definedName name="conven" localSheetId="26">'dem38'!#REF!</definedName>
    <definedName name="coop" localSheetId="26">'dem38'!#REF!</definedName>
    <definedName name="cote" localSheetId="15">'dem17'!#REF!</definedName>
    <definedName name="cote" localSheetId="16">'dem18'!#REF!</definedName>
    <definedName name="crfrec" localSheetId="17">'dem21'!#REF!</definedName>
    <definedName name="crfrec" localSheetId="18">'dem22'!#REF!</definedName>
    <definedName name="crop" localSheetId="26">'dem38'!#REF!</definedName>
    <definedName name="cs" localSheetId="9">'dem11'!#REF!</definedName>
    <definedName name="css" localSheetId="12">'dem13'!#REF!</definedName>
    <definedName name="css" localSheetId="17">'dem21'!#REF!</definedName>
    <definedName name="css" localSheetId="18">'dem22'!#REF!</definedName>
    <definedName name="css" localSheetId="20">'dem28'!#REF!</definedName>
    <definedName name="css" localSheetId="21">'dem29'!#REF!</definedName>
    <definedName name="cssrec" localSheetId="12">'dem13'!#REF!</definedName>
    <definedName name="cssrec" localSheetId="20">'dem28'!#REF!</definedName>
    <definedName name="cssrec" localSheetId="21">'dem29'!#REF!</definedName>
    <definedName name="cul" localSheetId="26">'dem38'!#REF!</definedName>
    <definedName name="da" localSheetId="15">#REF!</definedName>
    <definedName name="da" localSheetId="17">'dem21'!#REF!</definedName>
    <definedName name="da" localSheetId="18">'dem22'!#REF!</definedName>
    <definedName name="da" localSheetId="19">#REF!</definedName>
    <definedName name="da" localSheetId="20">#REF!</definedName>
    <definedName name="da" localSheetId="25">#REF!</definedName>
    <definedName name="da" localSheetId="27">#REF!</definedName>
    <definedName name="da" localSheetId="4">#REF!</definedName>
    <definedName name="da" localSheetId="29">#REF!</definedName>
    <definedName name="da" localSheetId="31">#REF!</definedName>
    <definedName name="da" localSheetId="5">#REF!</definedName>
    <definedName name="da" localSheetId="7">#REF!</definedName>
    <definedName name="da" localSheetId="11">#REF!</definedName>
    <definedName name="da">#REF!</definedName>
    <definedName name="darec" localSheetId="17">'dem21'!#REF!</definedName>
    <definedName name="darec" localSheetId="18">'dem22'!#REF!</definedName>
    <definedName name="dd" localSheetId="2">'dem2'!#REF!</definedName>
    <definedName name="dd" localSheetId="26">'dem38'!#REF!</definedName>
    <definedName name="debt" localSheetId="8">'dem10'!#REF!</definedName>
    <definedName name="debt1" localSheetId="8">'dem10'!#REF!</definedName>
    <definedName name="dedrec2" localSheetId="15">'dem41'!#REF!</definedName>
    <definedName name="dedrec2" localSheetId="17">'dem41'!#REF!</definedName>
    <definedName name="dedrec2" localSheetId="20">'dem41'!#REF!</definedName>
    <definedName name="dedrec2" localSheetId="25">'dem41'!#REF!</definedName>
    <definedName name="dedrec2" localSheetId="4">'dem41'!#REF!</definedName>
    <definedName name="dedrec2" localSheetId="29">'dem41'!#REF!</definedName>
    <definedName name="dedrec2" localSheetId="31">'dem41'!#REF!</definedName>
    <definedName name="dedrec2" localSheetId="7">'dem41'!#REF!</definedName>
    <definedName name="dedrec2" localSheetId="11">'dem41'!#REF!</definedName>
    <definedName name="dedrec2">'dem41'!#REF!</definedName>
    <definedName name="dem21rec" localSheetId="15">#REF!</definedName>
    <definedName name="dem21rec" localSheetId="17">#REF!</definedName>
    <definedName name="dem21rec" localSheetId="20">#REF!</definedName>
    <definedName name="dem21rec" localSheetId="25">#REF!</definedName>
    <definedName name="dem21rec" localSheetId="4">#REF!</definedName>
    <definedName name="dem21rec" localSheetId="29">#REF!</definedName>
    <definedName name="dem21rec" localSheetId="31">#REF!</definedName>
    <definedName name="dem21rec" localSheetId="7">#REF!</definedName>
    <definedName name="dem21rec" localSheetId="11">#REF!</definedName>
    <definedName name="dem21rec">#REF!</definedName>
    <definedName name="dopcap" localSheetId="15">#REF!</definedName>
    <definedName name="dopcap" localSheetId="17">#REF!</definedName>
    <definedName name="dopcap" localSheetId="20">#REF!</definedName>
    <definedName name="dopcap" localSheetId="25">#REF!</definedName>
    <definedName name="dopcap" localSheetId="4">#REF!</definedName>
    <definedName name="dopcap" localSheetId="29">#REF!</definedName>
    <definedName name="dopcap" localSheetId="31">#REF!</definedName>
    <definedName name="dopcap" localSheetId="7">#REF!</definedName>
    <definedName name="dopcap" localSheetId="11">#REF!</definedName>
    <definedName name="dopcap">#REF!</definedName>
    <definedName name="dopla21" localSheetId="15">#REF!</definedName>
    <definedName name="dopla21" localSheetId="17">#REF!</definedName>
    <definedName name="dopla21" localSheetId="20">#REF!</definedName>
    <definedName name="dopla21" localSheetId="25">#REF!</definedName>
    <definedName name="dopla21" localSheetId="4">#REF!</definedName>
    <definedName name="dopla21" localSheetId="29">#REF!</definedName>
    <definedName name="dopla21" localSheetId="31">#REF!</definedName>
    <definedName name="dopla21" localSheetId="7">#REF!</definedName>
    <definedName name="dopla21" localSheetId="11">#REF!</definedName>
    <definedName name="dopla21">#REF!</definedName>
    <definedName name="ecclesiastical" localSheetId="5">'dem6'!$E$9:$G$9</definedName>
    <definedName name="ecla" localSheetId="5">'dem6'!#REF!</definedName>
    <definedName name="ecology" localSheetId="26">'dem38'!#REF!</definedName>
    <definedName name="ecolorec" localSheetId="10">'dem12'!#REF!</definedName>
    <definedName name="EcoRecCap" localSheetId="10">'dem12'!#REF!</definedName>
    <definedName name="ecoRecRev" localSheetId="10">'dem12'!#REF!</definedName>
    <definedName name="edu" localSheetId="26">'dem38'!#REF!</definedName>
    <definedName name="educap" localSheetId="27">'dem39'!#REF!</definedName>
    <definedName name="educap" localSheetId="31">'dem43'!#REF!</definedName>
    <definedName name="educap" localSheetId="32">'dem47'!#REF!</definedName>
    <definedName name="educap" localSheetId="6">'dem7'!#REF!</definedName>
    <definedName name="educap" localSheetId="7">'dem9'!#REF!</definedName>
    <definedName name="educap" localSheetId="11">gov!#REF!</definedName>
    <definedName name="education" localSheetId="6">'dem7'!#REF!</definedName>
    <definedName name="education" localSheetId="7">'dem9'!#REF!</definedName>
    <definedName name="educationrevenue" localSheetId="31">'dem43'!$E$11:$G$11</definedName>
    <definedName name="educationrevenue" localSheetId="32">'dem47'!$E$11:$G$11</definedName>
    <definedName name="educationrevenue" localSheetId="6">'dem7'!#REF!</definedName>
    <definedName name="educationrevenue" localSheetId="7">'dem9'!#REF!</definedName>
    <definedName name="educationrevenue" localSheetId="11">gov!$E$11:$G$11</definedName>
    <definedName name="edurec1" localSheetId="6">'dem7'!#REF!</definedName>
    <definedName name="edurec1" localSheetId="7">'dem9'!#REF!</definedName>
    <definedName name="edurec2" localSheetId="6">'dem7'!#REF!</definedName>
    <definedName name="edurec2" localSheetId="7">'dem9'!#REF!</definedName>
    <definedName name="edurec3" localSheetId="6">'dem7'!#REF!</definedName>
    <definedName name="edurec3" localSheetId="7">'dem9'!#REF!</definedName>
    <definedName name="edurec4" localSheetId="6">'dem7'!#REF!</definedName>
    <definedName name="edurec4" localSheetId="7">'dem9'!#REF!</definedName>
    <definedName name="ee" localSheetId="10">'dem12'!#REF!</definedName>
    <definedName name="ee" localSheetId="15">#REF!</definedName>
    <definedName name="ee" localSheetId="16">#REF!</definedName>
    <definedName name="ee" localSheetId="17">#REF!</definedName>
    <definedName name="ee" localSheetId="19">#REF!</definedName>
    <definedName name="ee" localSheetId="20">#REF!</definedName>
    <definedName name="ee" localSheetId="25">#REF!</definedName>
    <definedName name="ee" localSheetId="4">#REF!</definedName>
    <definedName name="ee" localSheetId="29">#REF!</definedName>
    <definedName name="ee" localSheetId="30">#REF!</definedName>
    <definedName name="ee" localSheetId="31">#REF!</definedName>
    <definedName name="ee" localSheetId="5">#REF!</definedName>
    <definedName name="ee" localSheetId="7">#REF!</definedName>
    <definedName name="ee" localSheetId="11">#REF!</definedName>
    <definedName name="ee">#REF!</definedName>
    <definedName name="election" localSheetId="24">'Dem35'!#REF!</definedName>
    <definedName name="election" localSheetId="30">'dem41'!#REF!</definedName>
    <definedName name="financecharged" localSheetId="8">'dem10'!#REF!</definedName>
    <definedName name="financevoted" localSheetId="8">'dem10'!#REF!</definedName>
    <definedName name="fish" localSheetId="26">'dem38'!#REF!</definedName>
    <definedName name="fishcap" localSheetId="12">#REF!</definedName>
    <definedName name="fishcap" localSheetId="13">#REF!</definedName>
    <definedName name="fishcap" localSheetId="15">[12]DEMAND2!$D$657:$L$657</definedName>
    <definedName name="fishcap" localSheetId="16">[12]DEMAND2!$D$657:$L$657</definedName>
    <definedName name="fishcap" localSheetId="2">'dem2'!#REF!</definedName>
    <definedName name="fishcap" localSheetId="17">#REF!</definedName>
    <definedName name="fishcap" localSheetId="19">[11]dem2!$D$657:$L$657</definedName>
    <definedName name="fishcap" localSheetId="20">#REF!</definedName>
    <definedName name="fishcap" localSheetId="25">[11]dem2!$D$657:$L$657</definedName>
    <definedName name="fishcap" localSheetId="4">#REF!</definedName>
    <definedName name="fishcap" localSheetId="28">[11]dem2!$D$657:$L$657</definedName>
    <definedName name="fishcap" localSheetId="29">[11]dem2!$D$657:$L$657</definedName>
    <definedName name="fishcap" localSheetId="31">#REF!</definedName>
    <definedName name="fishcap" localSheetId="5">#REF!</definedName>
    <definedName name="fishcap" localSheetId="7">#REF!</definedName>
    <definedName name="fishcap" localSheetId="11">#REF!</definedName>
    <definedName name="fishcap">#REF!</definedName>
    <definedName name="Fishrev" localSheetId="9">[11]dem2!$D$574:$L$574</definedName>
    <definedName name="Fishrev" localSheetId="12">#REF!</definedName>
    <definedName name="Fishrev" localSheetId="13">#REF!</definedName>
    <definedName name="Fishrev" localSheetId="15">[12]DEMAND2!$D$574:$L$574</definedName>
    <definedName name="Fishrev" localSheetId="16">[12]DEMAND2!$D$574:$L$574</definedName>
    <definedName name="Fishrev" localSheetId="2">'dem2'!#REF!</definedName>
    <definedName name="Fishrev" localSheetId="17">#REF!</definedName>
    <definedName name="Fishrev" localSheetId="19">[11]dem2!$D$574:$L$574</definedName>
    <definedName name="Fishrev" localSheetId="20">#REF!</definedName>
    <definedName name="Fishrev" localSheetId="22">[13]dem2!$D$574:$L$574</definedName>
    <definedName name="Fishrev" localSheetId="25">[11]dem2!$D$574:$L$574</definedName>
    <definedName name="Fishrev" localSheetId="27">#REF!</definedName>
    <definedName name="Fishrev" localSheetId="4">#REF!</definedName>
    <definedName name="Fishrev" localSheetId="28">[11]dem2!$D$574:$L$574</definedName>
    <definedName name="Fishrev" localSheetId="29">[11]dem2!$D$574:$L$574</definedName>
    <definedName name="Fishrev" localSheetId="31">#REF!</definedName>
    <definedName name="Fishrev" localSheetId="5">#REF!</definedName>
    <definedName name="Fishrev" localSheetId="7">#REF!</definedName>
    <definedName name="Fishrev" localSheetId="11">#REF!</definedName>
    <definedName name="Fishrev">#REF!</definedName>
    <definedName name="food" localSheetId="26">'dem38'!#REF!</definedName>
    <definedName name="forest" localSheetId="26">'dem38'!#REF!</definedName>
    <definedName name="fsw" localSheetId="9">'dem11'!#REF!</definedName>
    <definedName name="fswcap" localSheetId="9">'dem11'!#REF!</definedName>
    <definedName name="fw" localSheetId="12">'dem13'!#REF!</definedName>
    <definedName name="fwl" localSheetId="10">'dem12'!#REF!</definedName>
    <definedName name="fwl" localSheetId="13">#REF!</definedName>
    <definedName name="fwl" localSheetId="15">#REF!</definedName>
    <definedName name="fwl" localSheetId="16">#REF!</definedName>
    <definedName name="fwl" localSheetId="17">#REF!</definedName>
    <definedName name="fwl" localSheetId="19">#REF!</definedName>
    <definedName name="fwl" localSheetId="20">#REF!</definedName>
    <definedName name="fwl" localSheetId="22">#REF!</definedName>
    <definedName name="fwl" localSheetId="25">#REF!</definedName>
    <definedName name="fwl" localSheetId="27">#REF!</definedName>
    <definedName name="fwl" localSheetId="4">#REF!</definedName>
    <definedName name="fwl" localSheetId="28">#REF!</definedName>
    <definedName name="fwl" localSheetId="29">#REF!</definedName>
    <definedName name="fwl" localSheetId="31">#REF!</definedName>
    <definedName name="fwl" localSheetId="5">#REF!</definedName>
    <definedName name="fwl" localSheetId="7">#REF!</definedName>
    <definedName name="fwl" localSheetId="11">#REF!</definedName>
    <definedName name="fwl">#REF!</definedName>
    <definedName name="fwlcap" localSheetId="10">'dem12'!#REF!</definedName>
    <definedName name="fwlcap" localSheetId="15">#REF!</definedName>
    <definedName name="fwlcap" localSheetId="16">#REF!</definedName>
    <definedName name="fwlcap" localSheetId="17">#REF!</definedName>
    <definedName name="fwlcap" localSheetId="18">#REF!</definedName>
    <definedName name="fwlcap" localSheetId="19">#REF!</definedName>
    <definedName name="fwlcap" localSheetId="20">#REF!</definedName>
    <definedName name="fwlcap" localSheetId="22">#REF!</definedName>
    <definedName name="fwlcap" localSheetId="25">#REF!</definedName>
    <definedName name="fwlcap" localSheetId="27">#REF!</definedName>
    <definedName name="fwlcap" localSheetId="4">#REF!</definedName>
    <definedName name="fwlcap" localSheetId="28">#REF!</definedName>
    <definedName name="fwlcap" localSheetId="29">#REF!</definedName>
    <definedName name="fwlcap" localSheetId="31">#REF!</definedName>
    <definedName name="fwlcap" localSheetId="5">#REF!</definedName>
    <definedName name="fwlcap" localSheetId="7">#REF!</definedName>
    <definedName name="fwlcap" localSheetId="11">#REF!</definedName>
    <definedName name="fwlcap">#REF!</definedName>
    <definedName name="fwlrec" localSheetId="10">'dem12'!#REF!</definedName>
    <definedName name="fwlrec" localSheetId="12">#REF!</definedName>
    <definedName name="fwlrec" localSheetId="14">#REF!</definedName>
    <definedName name="fwlrec" localSheetId="15">#REF!</definedName>
    <definedName name="fwlrec" localSheetId="16">#REF!</definedName>
    <definedName name="fwlrec" localSheetId="17">#REF!</definedName>
    <definedName name="fwlrec" localSheetId="18">#REF!</definedName>
    <definedName name="fwlrec" localSheetId="19">#REF!</definedName>
    <definedName name="fwlrec" localSheetId="20">#REF!</definedName>
    <definedName name="fwlrec" localSheetId="22">#REF!</definedName>
    <definedName name="fwlrec" localSheetId="25">#REF!</definedName>
    <definedName name="fwlrec" localSheetId="4">#REF!</definedName>
    <definedName name="fwlrec" localSheetId="28">#REF!</definedName>
    <definedName name="fwlrec" localSheetId="29">#REF!</definedName>
    <definedName name="fwlrec" localSheetId="31">#REF!</definedName>
    <definedName name="fwlrec" localSheetId="5">#REF!</definedName>
    <definedName name="fwlrec" localSheetId="6">#REF!</definedName>
    <definedName name="fwlrec" localSheetId="7">#REF!</definedName>
    <definedName name="fwlrec" localSheetId="11">#REF!</definedName>
    <definedName name="fwlrec">#REF!</definedName>
    <definedName name="fwlrec1" localSheetId="10">'dem12'!#REF!</definedName>
    <definedName name="ges" localSheetId="9">'dem11'!#REF!</definedName>
    <definedName name="health" localSheetId="12">'dem13'!#REF!</definedName>
    <definedName name="healthcap" localSheetId="12">'dem13'!#REF!</definedName>
    <definedName name="healthrec" localSheetId="12">'dem13'!#REF!</definedName>
    <definedName name="healthrec2" localSheetId="12">'dem13'!#REF!</definedName>
    <definedName name="healthrec3" localSheetId="12">'dem13'!#REF!</definedName>
    <definedName name="housing" localSheetId="12">'dem13'!#REF!</definedName>
    <definedName name="housing" localSheetId="14">#REF!</definedName>
    <definedName name="housing" localSheetId="15">#REF!</definedName>
    <definedName name="housing" localSheetId="2">#REF!</definedName>
    <definedName name="housing" localSheetId="17">'dem21'!#REF!</definedName>
    <definedName name="housing" localSheetId="18">'dem22'!#REF!</definedName>
    <definedName name="housing" localSheetId="19">#REF!</definedName>
    <definedName name="housing" localSheetId="20">#REF!</definedName>
    <definedName name="housing" localSheetId="3">'dem3'!#REF!</definedName>
    <definedName name="housing" localSheetId="22">'dem33'!#REF!</definedName>
    <definedName name="housing" localSheetId="24">'Dem35'!#REF!</definedName>
    <definedName name="housing" localSheetId="25">#REF!</definedName>
    <definedName name="housing" localSheetId="26">'dem38'!#REF!</definedName>
    <definedName name="housing" localSheetId="4">'dem4'!#REF!</definedName>
    <definedName name="housing" localSheetId="28">#REF!</definedName>
    <definedName name="housing" localSheetId="29">#REF!</definedName>
    <definedName name="housing" localSheetId="30">'dem41'!#REF!</definedName>
    <definedName name="housing" localSheetId="31">#REF!</definedName>
    <definedName name="housing" localSheetId="5">#REF!</definedName>
    <definedName name="housing" localSheetId="6">'dem7'!#REF!</definedName>
    <definedName name="housing" localSheetId="7">'dem9'!#REF!</definedName>
    <definedName name="housing" localSheetId="11">#REF!</definedName>
    <definedName name="housing">#REF!</definedName>
    <definedName name="housingcap" localSheetId="14">#REF!</definedName>
    <definedName name="housingcap" localSheetId="15">#REF!</definedName>
    <definedName name="housingcap" localSheetId="2">#REF!</definedName>
    <definedName name="housingcap" localSheetId="17">#REF!</definedName>
    <definedName name="housingcap" localSheetId="19">#REF!</definedName>
    <definedName name="housingcap" localSheetId="20">#REF!</definedName>
    <definedName name="housingcap" localSheetId="21">#REF!</definedName>
    <definedName name="housingcap" localSheetId="3">'dem3'!#REF!</definedName>
    <definedName name="housingcap" localSheetId="24">'Dem35'!#REF!</definedName>
    <definedName name="housingcap" localSheetId="25">#REF!</definedName>
    <definedName name="housingcap" localSheetId="4">'dem4'!#REF!</definedName>
    <definedName name="housingcap" localSheetId="28">#REF!</definedName>
    <definedName name="housingcap" localSheetId="29">#REF!</definedName>
    <definedName name="housingcap" localSheetId="30">'dem41'!#REF!</definedName>
    <definedName name="housingcap" localSheetId="31">#REF!</definedName>
    <definedName name="housingcap" localSheetId="5">#REF!</definedName>
    <definedName name="housingcap" localSheetId="7">#REF!</definedName>
    <definedName name="housingcap" localSheetId="11">#REF!</definedName>
    <definedName name="housingcap">#REF!</definedName>
    <definedName name="i" localSheetId="14">'dem16'!#REF!</definedName>
    <definedName name="i" localSheetId="15">'dem17'!#REF!</definedName>
    <definedName name="i" localSheetId="16">'dem18'!#REF!</definedName>
    <definedName name="igfticap" localSheetId="14">'dem16'!#REF!</definedName>
    <definedName name="imcap" localSheetId="14">'dem16'!#REF!</definedName>
    <definedName name="ind" localSheetId="26">'dem38'!#REF!</definedName>
    <definedName name="interest" localSheetId="8">'dem10'!#REF!</definedName>
    <definedName name="ipr" localSheetId="26">'dem38'!#REF!</definedName>
    <definedName name="it" localSheetId="8">'dem10'!#REF!</definedName>
    <definedName name="itcap" localSheetId="15">'dem17'!#REF!</definedName>
    <definedName name="itcap" localSheetId="16">'dem18'!#REF!</definedName>
    <definedName name="jail" localSheetId="13">'dem14'!#REF!</definedName>
    <definedName name="jailrec" localSheetId="13">'dem14'!#REF!</definedName>
    <definedName name="justice" localSheetId="12">#REF!</definedName>
    <definedName name="justice" localSheetId="15">#REF!</definedName>
    <definedName name="justice" localSheetId="17">#REF!</definedName>
    <definedName name="justice" localSheetId="19">#REF!</definedName>
    <definedName name="justice" localSheetId="20">#REF!</definedName>
    <definedName name="justice" localSheetId="21">#REF!</definedName>
    <definedName name="justice" localSheetId="23">#REF!</definedName>
    <definedName name="justice" localSheetId="25">#REF!</definedName>
    <definedName name="justice" localSheetId="4">#REF!</definedName>
    <definedName name="justice" localSheetId="28">#REF!</definedName>
    <definedName name="justice" localSheetId="29">#REF!</definedName>
    <definedName name="justice" localSheetId="31">#REF!</definedName>
    <definedName name="justice" localSheetId="5">#REF!</definedName>
    <definedName name="justice" localSheetId="7">#REF!</definedName>
    <definedName name="justice" localSheetId="11">#REF!</definedName>
    <definedName name="justice">#REF!</definedName>
    <definedName name="justicerec" localSheetId="15">#REF!</definedName>
    <definedName name="justicerec" localSheetId="17">#REF!</definedName>
    <definedName name="justicerec" localSheetId="19">[14]dem21!$E$128:$L$128</definedName>
    <definedName name="justicerec" localSheetId="20">#REF!</definedName>
    <definedName name="justicerec" localSheetId="21">#REF!</definedName>
    <definedName name="justicerec" localSheetId="23">[15]dem21!$E$128:$L$128</definedName>
    <definedName name="justicerec" localSheetId="25">[14]dem21!$E$128:$L$128</definedName>
    <definedName name="justicerec" localSheetId="4">#REF!</definedName>
    <definedName name="justicerec" localSheetId="28">[14]dem21!$E$128:$L$128</definedName>
    <definedName name="justicerec" localSheetId="29">[14]dem21!$E$128:$L$128</definedName>
    <definedName name="justicerec" localSheetId="31">#REF!</definedName>
    <definedName name="justicerec" localSheetId="7">#REF!</definedName>
    <definedName name="justicerec" localSheetId="11">#REF!</definedName>
    <definedName name="justicerec">#REF!</definedName>
    <definedName name="labour" localSheetId="26">'dem38'!#REF!</definedName>
    <definedName name="Labour" localSheetId="6">'dem7'!#REF!</definedName>
    <definedName name="Labour" localSheetId="7">'dem9'!#REF!</definedName>
    <definedName name="loan" localSheetId="12">'dem13'!#REF!</definedName>
    <definedName name="loan" localSheetId="14">'dem16'!#REF!</definedName>
    <definedName name="loans" localSheetId="8">'dem10'!#REF!</definedName>
    <definedName name="lotteries" localSheetId="8">'dem10'!#REF!</definedName>
    <definedName name="lottery" localSheetId="8">'dem10'!A1</definedName>
    <definedName name="lottery1" localSheetId="8">'dem10'!A1</definedName>
    <definedName name="lottery1" localSheetId="15">#REF!</definedName>
    <definedName name="lottery1" localSheetId="17">#REF!</definedName>
    <definedName name="lottery1" localSheetId="20">#REF!</definedName>
    <definedName name="lottery1" localSheetId="25">#REF!</definedName>
    <definedName name="lottery1" localSheetId="4">#REF!</definedName>
    <definedName name="lottery1" localSheetId="29">#REF!</definedName>
    <definedName name="lottery1" localSheetId="31">#REF!</definedName>
    <definedName name="lottery1" localSheetId="7">#REF!</definedName>
    <definedName name="lottery1" localSheetId="11">#REF!</definedName>
    <definedName name="lottery1">#REF!</definedName>
    <definedName name="lottery2" localSheetId="8">'dem10'!#REF!</definedName>
    <definedName name="lr" localSheetId="9">#REF!</definedName>
    <definedName name="lr" localSheetId="15">#REF!</definedName>
    <definedName name="lr" localSheetId="16">#REF!</definedName>
    <definedName name="lr" localSheetId="17">'dem21'!#REF!</definedName>
    <definedName name="lr" localSheetId="18">'dem22'!#REF!</definedName>
    <definedName name="lr" localSheetId="19">#REF!</definedName>
    <definedName name="lr" localSheetId="20">#REF!</definedName>
    <definedName name="lr" localSheetId="23">#REF!</definedName>
    <definedName name="lr" localSheetId="25">#REF!</definedName>
    <definedName name="lr" localSheetId="26">'dem38'!#REF!</definedName>
    <definedName name="lr" localSheetId="4">#REF!</definedName>
    <definedName name="lr" localSheetId="28">#REF!</definedName>
    <definedName name="lr" localSheetId="29">#REF!</definedName>
    <definedName name="lr" localSheetId="31">#REF!</definedName>
    <definedName name="lr" localSheetId="5">#REF!</definedName>
    <definedName name="lr" localSheetId="7">#REF!</definedName>
    <definedName name="lr" localSheetId="11">#REF!</definedName>
    <definedName name="lr">#REF!</definedName>
    <definedName name="lrrec" localSheetId="9">#REF!</definedName>
    <definedName name="lrrec" localSheetId="15">#REF!</definedName>
    <definedName name="lrrec" localSheetId="16">#REF!</definedName>
    <definedName name="lrrec" localSheetId="17">'dem21'!#REF!</definedName>
    <definedName name="lrrec" localSheetId="18">'dem22'!#REF!</definedName>
    <definedName name="lrrec" localSheetId="19">#REF!</definedName>
    <definedName name="lrrec" localSheetId="20">#REF!</definedName>
    <definedName name="lrrec" localSheetId="23">#REF!</definedName>
    <definedName name="lrrec" localSheetId="25">#REF!</definedName>
    <definedName name="lrrec" localSheetId="4">#REF!</definedName>
    <definedName name="lrrec" localSheetId="28">#REF!</definedName>
    <definedName name="lrrec" localSheetId="29">#REF!</definedName>
    <definedName name="lrrec" localSheetId="31">#REF!</definedName>
    <definedName name="lrrec" localSheetId="5">#REF!</definedName>
    <definedName name="lrrec" localSheetId="7">#REF!</definedName>
    <definedName name="lrrec" localSheetId="11">#REF!</definedName>
    <definedName name="lrrec">#REF!</definedName>
    <definedName name="med" localSheetId="26">'dem38'!#REF!</definedName>
    <definedName name="mgs" localSheetId="8">'dem10'!#REF!</definedName>
    <definedName name="mgs" localSheetId="13">'dem14'!#REF!</definedName>
    <definedName name="mgs" localSheetId="14">'dem16'!#REF!</definedName>
    <definedName name="minister" localSheetId="13">'dem14'!#REF!</definedName>
    <definedName name="minor" localSheetId="26">'dem38'!#REF!</definedName>
    <definedName name="minrec" localSheetId="13">'dem14'!#REF!</definedName>
    <definedName name="nc" localSheetId="9">#REF!</definedName>
    <definedName name="nc" localSheetId="12">#REF!</definedName>
    <definedName name="nc" localSheetId="15">#REF!</definedName>
    <definedName name="nc" localSheetId="16">#REF!</definedName>
    <definedName name="nc" localSheetId="17">'dem21'!#REF!</definedName>
    <definedName name="nc" localSheetId="18">'dem22'!#REF!</definedName>
    <definedName name="nc" localSheetId="19">#REF!</definedName>
    <definedName name="nc" localSheetId="20">#REF!</definedName>
    <definedName name="nc" localSheetId="22">#REF!</definedName>
    <definedName name="nc" localSheetId="23">#REF!</definedName>
    <definedName name="nc" localSheetId="25">#REF!</definedName>
    <definedName name="nc" localSheetId="4">#REF!</definedName>
    <definedName name="nc" localSheetId="28">#REF!</definedName>
    <definedName name="nc" localSheetId="29">#REF!</definedName>
    <definedName name="nc" localSheetId="30">#REF!</definedName>
    <definedName name="nc" localSheetId="31">#REF!</definedName>
    <definedName name="nc" localSheetId="5">#REF!</definedName>
    <definedName name="nc" localSheetId="7">#REF!</definedName>
    <definedName name="nc" localSheetId="11">#REF!</definedName>
    <definedName name="nc">#REF!</definedName>
    <definedName name="ncfund" localSheetId="12">#REF!</definedName>
    <definedName name="ncfund" localSheetId="15">#REF!</definedName>
    <definedName name="ncfund" localSheetId="17">'dem21'!#REF!</definedName>
    <definedName name="ncfund" localSheetId="18">'dem22'!#REF!</definedName>
    <definedName name="ncfund" localSheetId="19">#REF!</definedName>
    <definedName name="ncfund" localSheetId="20">#REF!</definedName>
    <definedName name="ncfund" localSheetId="22">#REF!</definedName>
    <definedName name="ncfund" localSheetId="23">#REF!</definedName>
    <definedName name="ncfund" localSheetId="25">#REF!</definedName>
    <definedName name="ncfund" localSheetId="4">#REF!</definedName>
    <definedName name="ncfund" localSheetId="28">#REF!</definedName>
    <definedName name="ncfund" localSheetId="29">#REF!</definedName>
    <definedName name="ncfund" localSheetId="30">#REF!</definedName>
    <definedName name="ncfund" localSheetId="31">#REF!</definedName>
    <definedName name="ncfund" localSheetId="5">#REF!</definedName>
    <definedName name="ncfund" localSheetId="7">#REF!</definedName>
    <definedName name="ncfund" localSheetId="11">#REF!</definedName>
    <definedName name="ncfund">#REF!</definedName>
    <definedName name="ncfund1" localSheetId="17">'dem21'!#REF!</definedName>
    <definedName name="ncfund1" localSheetId="18">'dem22'!#REF!</definedName>
    <definedName name="ncrec" localSheetId="10">#REF!</definedName>
    <definedName name="ncrec" localSheetId="12">#REF!</definedName>
    <definedName name="ncrec" localSheetId="15">#REF!</definedName>
    <definedName name="ncrec" localSheetId="17">#REF!</definedName>
    <definedName name="ncrec" localSheetId="19">#REF!</definedName>
    <definedName name="ncrec" localSheetId="20">#REF!</definedName>
    <definedName name="ncrec" localSheetId="22">#REF!</definedName>
    <definedName name="ncrec" localSheetId="23">#REF!</definedName>
    <definedName name="ncrec" localSheetId="25">#REF!</definedName>
    <definedName name="ncrec" localSheetId="4">#REF!</definedName>
    <definedName name="ncrec" localSheetId="28">#REF!</definedName>
    <definedName name="ncrec" localSheetId="29">#REF!</definedName>
    <definedName name="ncrec" localSheetId="30">#REF!</definedName>
    <definedName name="ncrec" localSheetId="31">#REF!</definedName>
    <definedName name="ncrec" localSheetId="5">#REF!</definedName>
    <definedName name="ncrec" localSheetId="7">#REF!</definedName>
    <definedName name="ncrec" localSheetId="11">#REF!</definedName>
    <definedName name="ncrec">#REF!</definedName>
    <definedName name="ncrec1" localSheetId="10">#REF!</definedName>
    <definedName name="ncrec1" localSheetId="15">#REF!</definedName>
    <definedName name="ncrec1" localSheetId="2">#REF!</definedName>
    <definedName name="ncrec1" localSheetId="17">'dem21'!#REF!</definedName>
    <definedName name="ncrec1" localSheetId="18">'dem22'!#REF!</definedName>
    <definedName name="ncrec1" localSheetId="19">#REF!</definedName>
    <definedName name="ncrec1" localSheetId="20">#REF!</definedName>
    <definedName name="ncrec1" localSheetId="22">#REF!</definedName>
    <definedName name="ncrec1" localSheetId="23">#REF!</definedName>
    <definedName name="ncrec1" localSheetId="25">#REF!</definedName>
    <definedName name="ncrec1" localSheetId="4">#REF!</definedName>
    <definedName name="ncrec1" localSheetId="28">#REF!</definedName>
    <definedName name="ncrec1" localSheetId="29">#REF!</definedName>
    <definedName name="ncrec1" localSheetId="30">#REF!</definedName>
    <definedName name="ncrec1" localSheetId="31">#REF!</definedName>
    <definedName name="ncrec1" localSheetId="5">#REF!</definedName>
    <definedName name="ncrec1" localSheetId="6">#REF!</definedName>
    <definedName name="ncrec1" localSheetId="7">#REF!</definedName>
    <definedName name="ncrec1" localSheetId="11">#REF!</definedName>
    <definedName name="ncrec1">#REF!</definedName>
    <definedName name="ncrec2" localSheetId="17">'dem21'!#REF!</definedName>
    <definedName name="ncrec2" localSheetId="18">'dem22'!#REF!</definedName>
    <definedName name="ncse" localSheetId="24">'Dem35'!#REF!</definedName>
    <definedName name="non_plan">'dem39'!A1</definedName>
    <definedName name="np" localSheetId="8">'dem10'!#REF!</definedName>
    <definedName name="np" localSheetId="9">'dem11'!#REF!</definedName>
    <definedName name="np" localSheetId="10">'dem12'!#REF!</definedName>
    <definedName name="np" localSheetId="12">'dem13'!#REF!</definedName>
    <definedName name="np" localSheetId="13">'dem14'!#REF!</definedName>
    <definedName name="np" localSheetId="14">'dem16'!#REF!</definedName>
    <definedName name="np" localSheetId="15">'dem17'!#REF!</definedName>
    <definedName name="np" localSheetId="16">'dem18'!#REF!</definedName>
    <definedName name="np" localSheetId="2">'dem2'!#REF!</definedName>
    <definedName name="np" localSheetId="17">'dem21'!#REF!</definedName>
    <definedName name="np" localSheetId="18">'dem22'!#REF!</definedName>
    <definedName name="np" localSheetId="19">'dem26'!#REF!</definedName>
    <definedName name="np" localSheetId="20">'dem28'!#REF!</definedName>
    <definedName name="np" localSheetId="21">'dem29'!#REF!</definedName>
    <definedName name="np" localSheetId="3">'dem3'!#REF!</definedName>
    <definedName name="np" localSheetId="22">'dem33'!#REF!</definedName>
    <definedName name="np" localSheetId="23">'dem34'!#REF!</definedName>
    <definedName name="np" localSheetId="24">'Dem35'!#REF!</definedName>
    <definedName name="np" localSheetId="25">'dem36'!#REF!</definedName>
    <definedName name="np" localSheetId="26">'dem38'!#REF!</definedName>
    <definedName name="np" localSheetId="27">'dem39'!#REF!</definedName>
    <definedName name="np" localSheetId="4">'dem4'!#REF!</definedName>
    <definedName name="np" localSheetId="28">'dem40'!$F$53</definedName>
    <definedName name="np" localSheetId="29">dem40A!#REF!</definedName>
    <definedName name="np" localSheetId="30">'dem41'!#REF!</definedName>
    <definedName name="np" localSheetId="31">#REF!</definedName>
    <definedName name="np" localSheetId="5">'dem6'!#REF!</definedName>
    <definedName name="np" localSheetId="6">'dem7'!#REF!</definedName>
    <definedName name="np" localSheetId="7">'dem9'!#REF!</definedName>
    <definedName name="np" localSheetId="11">#REF!</definedName>
    <definedName name="np">#REF!</definedName>
    <definedName name="Nutrition" localSheetId="10">#REF!</definedName>
    <definedName name="Nutrition" localSheetId="15">#REF!</definedName>
    <definedName name="Nutrition" localSheetId="16">#REF!</definedName>
    <definedName name="Nutrition" localSheetId="2">#REF!</definedName>
    <definedName name="Nutrition" localSheetId="17">#REF!</definedName>
    <definedName name="Nutrition" localSheetId="18">#REF!</definedName>
    <definedName name="Nutrition" localSheetId="19">#REF!</definedName>
    <definedName name="Nutrition" localSheetId="20">#REF!</definedName>
    <definedName name="Nutrition" localSheetId="25">#REF!</definedName>
    <definedName name="Nutrition" localSheetId="26">'dem38'!#REF!</definedName>
    <definedName name="Nutrition" localSheetId="4">#REF!</definedName>
    <definedName name="Nutrition" localSheetId="29">#REF!</definedName>
    <definedName name="Nutrition" localSheetId="31">#REF!</definedName>
    <definedName name="Nutrition" localSheetId="5">#REF!</definedName>
    <definedName name="Nutrition" localSheetId="7">#REF!</definedName>
    <definedName name="Nutrition" localSheetId="11">#REF!</definedName>
    <definedName name="Nutrition">#REF!</definedName>
    <definedName name="oap" localSheetId="26">'dem38'!#REF!</definedName>
    <definedName name="oas" localSheetId="8">'dem10'!#REF!</definedName>
    <definedName name="oas" localSheetId="10">'dem12'!#REF!</definedName>
    <definedName name="oas" localSheetId="17">'dem21'!#REF!</definedName>
    <definedName name="oas" localSheetId="18">'dem22'!#REF!</definedName>
    <definedName name="oges" localSheetId="9">'dem11'!#REF!</definedName>
    <definedName name="oges" localSheetId="12">#REF!</definedName>
    <definedName name="oges" localSheetId="14">'dem16'!#REF!</definedName>
    <definedName name="oges" localSheetId="15">#REF!</definedName>
    <definedName name="oges" localSheetId="16">#REF!</definedName>
    <definedName name="oges" localSheetId="2">#REF!</definedName>
    <definedName name="oges" localSheetId="17">#REF!</definedName>
    <definedName name="oges" localSheetId="19">#REF!</definedName>
    <definedName name="oges" localSheetId="20">#REF!</definedName>
    <definedName name="oges" localSheetId="25">#REF!</definedName>
    <definedName name="oges" localSheetId="27">#REF!</definedName>
    <definedName name="oges" localSheetId="4">#REF!</definedName>
    <definedName name="oges" localSheetId="29">#REF!</definedName>
    <definedName name="oges" localSheetId="30">'dem41'!#REF!</definedName>
    <definedName name="oges" localSheetId="31">#REF!</definedName>
    <definedName name="oges" localSheetId="5">#REF!</definedName>
    <definedName name="oges" localSheetId="7">#REF!</definedName>
    <definedName name="oges" localSheetId="11">#REF!</definedName>
    <definedName name="oges">#REF!</definedName>
    <definedName name="ordp" localSheetId="24">'Dem35'!#REF!</definedName>
    <definedName name="ordp" localSheetId="26">'dem38'!#REF!</definedName>
    <definedName name="ordpcap" localSheetId="24">'Dem35'!#REF!</definedName>
    <definedName name="ordprec" localSheetId="24">'Dem35'!#REF!</definedName>
    <definedName name="osap" localSheetId="20">'dem28'!#REF!</definedName>
    <definedName name="osap" localSheetId="21">'dem29'!#REF!</definedName>
    <definedName name="osapcap" localSheetId="20">'dem28'!#REF!</definedName>
    <definedName name="osapcap" localSheetId="21">'dem29'!#REF!</definedName>
    <definedName name="osr" localSheetId="26">'dem38'!#REF!</definedName>
    <definedName name="ossrec" localSheetId="5">'dem6'!#REF!</definedName>
    <definedName name="otd" localSheetId="10">'dem12'!#REF!</definedName>
    <definedName name="otdrec" localSheetId="10">'dem12'!#REF!</definedName>
    <definedName name="otdrec" localSheetId="30">'dem41'!#REF!</definedName>
    <definedName name="pao" localSheetId="8">'dem10'!#REF!</definedName>
    <definedName name="penrec" localSheetId="8">'dem10'!#REF!</definedName>
    <definedName name="pension" localSheetId="8">'dem10'!#REF!</definedName>
    <definedName name="pension" localSheetId="12">#REF!</definedName>
    <definedName name="pension" localSheetId="15">#REF!</definedName>
    <definedName name="pension" localSheetId="16">#REF!</definedName>
    <definedName name="pension" localSheetId="17">#REF!</definedName>
    <definedName name="pension" localSheetId="19">#REF!</definedName>
    <definedName name="pension" localSheetId="20">#REF!</definedName>
    <definedName name="pension" localSheetId="25">#REF!</definedName>
    <definedName name="pension" localSheetId="27">#REF!</definedName>
    <definedName name="pension" localSheetId="4">#REF!</definedName>
    <definedName name="pension" localSheetId="29">#REF!</definedName>
    <definedName name="pension" localSheetId="31">#REF!</definedName>
    <definedName name="pension" localSheetId="5">#REF!</definedName>
    <definedName name="pension" localSheetId="7">#REF!</definedName>
    <definedName name="pension" localSheetId="11">#REF!</definedName>
    <definedName name="pension">#REF!</definedName>
    <definedName name="plant" localSheetId="14">'dem16'!#REF!</definedName>
    <definedName name="power" localSheetId="26">'dem38'!#REF!</definedName>
    <definedName name="_xlnm.Print_Area" localSheetId="8">'dem10'!$A$1:$H$60</definedName>
    <definedName name="_xlnm.Print_Area" localSheetId="9">'dem11'!$A$1:$H$54</definedName>
    <definedName name="_xlnm.Print_Area" localSheetId="10">'dem12'!$A$1:$H$41</definedName>
    <definedName name="_xlnm.Print_Area" localSheetId="12">'dem13'!$A$1:$H$107</definedName>
    <definedName name="_xlnm.Print_Area" localSheetId="13">'dem14'!$A$1:$H$62</definedName>
    <definedName name="_xlnm.Print_Area" localSheetId="14">'dem16'!$A$1:$H$59</definedName>
    <definedName name="_xlnm.Print_Area" localSheetId="15">'dem17'!$A$1:$H$29</definedName>
    <definedName name="_xlnm.Print_Area" localSheetId="16">'dem18'!$A$1:$H$29</definedName>
    <definedName name="_xlnm.Print_Area" localSheetId="2">'dem2'!$A$1:$H$126</definedName>
    <definedName name="_xlnm.Print_Area" localSheetId="17">'dem21'!$A$1:$H$28</definedName>
    <definedName name="_xlnm.Print_Area" localSheetId="18">'dem22'!$A$1:$H$94</definedName>
    <definedName name="_xlnm.Print_Area" localSheetId="19">'dem26'!$A$1:$H$42</definedName>
    <definedName name="_xlnm.Print_Area" localSheetId="20">'dem28'!$A$1:$H$48</definedName>
    <definedName name="_xlnm.Print_Area" localSheetId="21">'dem29'!$A$1:$H$53</definedName>
    <definedName name="_xlnm.Print_Area" localSheetId="3">'dem3'!$A$1:$H$51</definedName>
    <definedName name="_xlnm.Print_Area" localSheetId="22">'dem33'!$A$1:$H$100</definedName>
    <definedName name="_xlnm.Print_Area" localSheetId="23">'dem34'!$A$1:$H$36</definedName>
    <definedName name="_xlnm.Print_Area" localSheetId="24">'Dem35'!$A$1:$H$55</definedName>
    <definedName name="_xlnm.Print_Area" localSheetId="25">'dem36'!$A$1:$H$28</definedName>
    <definedName name="_xlnm.Print_Area" localSheetId="26">'dem38'!$A$1:$H$51</definedName>
    <definedName name="_xlnm.Print_Area" localSheetId="27">'dem39'!$A$1:$H$29</definedName>
    <definedName name="_xlnm.Print_Area" localSheetId="4">'dem4'!$A$1:$H$37</definedName>
    <definedName name="_xlnm.Print_Area" localSheetId="28">'dem40'!$A$1:$H$61</definedName>
    <definedName name="_xlnm.Print_Area" localSheetId="29">dem40A!$A$1:$H$59</definedName>
    <definedName name="_xlnm.Print_Area" localSheetId="30">'dem41'!$A$1:$H$72</definedName>
    <definedName name="_xlnm.Print_Area" localSheetId="31">'dem43'!$A$1:$H$26</definedName>
    <definedName name="_xlnm.Print_Area" localSheetId="32">'dem47'!$A$1:$H$27</definedName>
    <definedName name="_xlnm.Print_Area" localSheetId="5">'dem6'!$A$1:$H$32</definedName>
    <definedName name="_xlnm.Print_Area" localSheetId="6">'dem7'!$A$1:$H$69</definedName>
    <definedName name="_xlnm.Print_Area" localSheetId="7">'dem9'!$A$1:$H$27</definedName>
    <definedName name="_xlnm.Print_Area" localSheetId="11">gov!$A$1:$H$27</definedName>
    <definedName name="_xlnm.Print_Area" localSheetId="0">Introduc.!$A$1:$C$58</definedName>
    <definedName name="_xlnm.Print_Area" localSheetId="1">Rev_Cap!$A$1:$H$40</definedName>
    <definedName name="_xlnm.Print_Titles" localSheetId="8">'dem10'!$14:$16</definedName>
    <definedName name="_xlnm.Print_Titles" localSheetId="9">'dem11'!$12:$14</definedName>
    <definedName name="_xlnm.Print_Titles" localSheetId="10">'dem12'!$12:$14</definedName>
    <definedName name="_xlnm.Print_Titles" localSheetId="12">'dem13'!$12:$14</definedName>
    <definedName name="_xlnm.Print_Titles" localSheetId="13">'dem14'!$12:$14</definedName>
    <definedName name="_xlnm.Print_Titles" localSheetId="14">'dem16'!$12:$14</definedName>
    <definedName name="_xlnm.Print_Titles" localSheetId="15">'dem17'!$11:$13</definedName>
    <definedName name="_xlnm.Print_Titles" localSheetId="16">'dem18'!$11:$13</definedName>
    <definedName name="_xlnm.Print_Titles" localSheetId="2">'dem2'!$11:$13</definedName>
    <definedName name="_xlnm.Print_Titles" localSheetId="17">'dem21'!$12:$13</definedName>
    <definedName name="_xlnm.Print_Titles" localSheetId="18">'dem22'!$12:$13</definedName>
    <definedName name="_xlnm.Print_Titles" localSheetId="19">'dem26'!$12:$14</definedName>
    <definedName name="_xlnm.Print_Titles" localSheetId="20">'dem28'!$12:$14</definedName>
    <definedName name="_xlnm.Print_Titles" localSheetId="21">'dem29'!$12:$14</definedName>
    <definedName name="_xlnm.Print_Titles" localSheetId="3">'dem3'!$12:$14</definedName>
    <definedName name="_xlnm.Print_Titles" localSheetId="22">'dem33'!$12:$14</definedName>
    <definedName name="_xlnm.Print_Titles" localSheetId="23">'dem34'!$12:$14</definedName>
    <definedName name="_xlnm.Print_Titles" localSheetId="24">'Dem35'!$12:$14</definedName>
    <definedName name="_xlnm.Print_Titles" localSheetId="25">'dem36'!$13:$14</definedName>
    <definedName name="_xlnm.Print_Titles" localSheetId="26">'dem38'!$12:$14</definedName>
    <definedName name="_xlnm.Print_Titles" localSheetId="27">'dem39'!$12:$14</definedName>
    <definedName name="_xlnm.Print_Titles" localSheetId="4">'dem4'!$12:$14</definedName>
    <definedName name="_xlnm.Print_Titles" localSheetId="28">'dem40'!$12:$14</definedName>
    <definedName name="_xlnm.Print_Titles" localSheetId="29">dem40A!$12:$14</definedName>
    <definedName name="_xlnm.Print_Titles" localSheetId="30">'dem41'!$13:$14</definedName>
    <definedName name="_xlnm.Print_Titles" localSheetId="31">'dem43'!$12:$14</definedName>
    <definedName name="_xlnm.Print_Titles" localSheetId="32">'dem47'!$12:$14</definedName>
    <definedName name="_xlnm.Print_Titles" localSheetId="5">'dem6'!$11:$14</definedName>
    <definedName name="_xlnm.Print_Titles" localSheetId="6">'dem7'!$12:$14</definedName>
    <definedName name="_xlnm.Print_Titles" localSheetId="7">'dem9'!$12:$14</definedName>
    <definedName name="_xlnm.Print_Titles" localSheetId="11">gov!$12:$14</definedName>
    <definedName name="public" localSheetId="26">'dem38'!#REF!</definedName>
    <definedName name="pw" localSheetId="12">'dem13'!#REF!</definedName>
    <definedName name="pw" localSheetId="15">#REF!</definedName>
    <definedName name="pw" localSheetId="2">#REF!</definedName>
    <definedName name="pw" localSheetId="17">#REF!</definedName>
    <definedName name="pw" localSheetId="20">#REF!</definedName>
    <definedName name="pw" localSheetId="3">'dem3'!#REF!</definedName>
    <definedName name="pw" localSheetId="22">'dem33'!#REF!</definedName>
    <definedName name="pw" localSheetId="23">'dem34'!#REF!</definedName>
    <definedName name="pw" localSheetId="25">#REF!</definedName>
    <definedName name="pw" localSheetId="4">'dem4'!#REF!</definedName>
    <definedName name="pw" localSheetId="29">#REF!</definedName>
    <definedName name="pw" localSheetId="30">'dem41'!#REF!</definedName>
    <definedName name="pw" localSheetId="31">#REF!</definedName>
    <definedName name="pw" localSheetId="5">#REF!</definedName>
    <definedName name="pw" localSheetId="6">'dem7'!#REF!</definedName>
    <definedName name="pw" localSheetId="7">'dem9'!#REF!</definedName>
    <definedName name="pw" localSheetId="11">#REF!</definedName>
    <definedName name="pw">#REF!</definedName>
    <definedName name="pwcap" localSheetId="15">#REF!</definedName>
    <definedName name="pwcap" localSheetId="16">#REF!</definedName>
    <definedName name="pwcap" localSheetId="17">'dem21'!#REF!</definedName>
    <definedName name="pwcap" localSheetId="18">'dem22'!#REF!</definedName>
    <definedName name="pwcap" localSheetId="19">#REF!</definedName>
    <definedName name="pwcap" localSheetId="20">#REF!</definedName>
    <definedName name="pwcap" localSheetId="3">'dem3'!#REF!</definedName>
    <definedName name="pwcap" localSheetId="25">#REF!</definedName>
    <definedName name="pwcap" localSheetId="4">'dem4'!#REF!</definedName>
    <definedName name="pwcap" localSheetId="29">#REF!</definedName>
    <definedName name="pwcap" localSheetId="31">#REF!</definedName>
    <definedName name="pwcap" localSheetId="5">#REF!</definedName>
    <definedName name="pwcap" localSheetId="7">#REF!</definedName>
    <definedName name="pwcap" localSheetId="11">#REF!</definedName>
    <definedName name="pwcap">#REF!</definedName>
    <definedName name="pwrec" localSheetId="12">'dem13'!#REF!</definedName>
    <definedName name="pwrec" localSheetId="3">'dem3'!#REF!</definedName>
    <definedName name="pwrec" localSheetId="4">'dem4'!#REF!</definedName>
    <definedName name="rb" localSheetId="23">'dem34'!#REF!</definedName>
    <definedName name="rb" localSheetId="24">'Dem35'!#REF!</definedName>
    <definedName name="rbcap" localSheetId="14">'dem16'!#REF!</definedName>
    <definedName name="rbcap" localSheetId="23">'dem34'!#REF!</definedName>
    <definedName name="rbcap" localSheetId="24">'Dem35'!#REF!</definedName>
    <definedName name="rbrec" localSheetId="23">'dem34'!#REF!</definedName>
    <definedName name="rbrec" localSheetId="24">'Dem35'!#REF!</definedName>
    <definedName name="rbrec3" localSheetId="23">'dem34'!#REF!</definedName>
    <definedName name="re" localSheetId="24">'Dem35'!#REF!</definedName>
    <definedName name="RE" localSheetId="26">'dem38'!#REF!</definedName>
    <definedName name="rec" localSheetId="12">'dem13'!#REF!</definedName>
    <definedName name="rec" localSheetId="15">#REF!</definedName>
    <definedName name="rec" localSheetId="16">#REF!</definedName>
    <definedName name="rec" localSheetId="17">'dem21'!#REF!</definedName>
    <definedName name="rec" localSheetId="18">'dem22'!#REF!</definedName>
    <definedName name="rec" localSheetId="19">#REF!</definedName>
    <definedName name="rec" localSheetId="20">#REF!</definedName>
    <definedName name="rec" localSheetId="25">#REF!</definedName>
    <definedName name="rec" localSheetId="26">'dem38'!#REF!</definedName>
    <definedName name="rec" localSheetId="27">#REF!</definedName>
    <definedName name="rec" localSheetId="4">#REF!</definedName>
    <definedName name="rec" localSheetId="29">#REF!</definedName>
    <definedName name="rec" localSheetId="30">'dem41'!#REF!</definedName>
    <definedName name="rec" localSheetId="31">#REF!</definedName>
    <definedName name="rec" localSheetId="5">#REF!</definedName>
    <definedName name="rec" localSheetId="6">'dem7'!#REF!</definedName>
    <definedName name="rec" localSheetId="7">'dem9'!#REF!</definedName>
    <definedName name="rec" localSheetId="11">#REF!</definedName>
    <definedName name="rec">#REF!</definedName>
    <definedName name="recPAO" localSheetId="8">'dem10'!#REF!</definedName>
    <definedName name="recST" localSheetId="8">'dem10'!#REF!</definedName>
    <definedName name="reform" localSheetId="9">#REF!</definedName>
    <definedName name="reform" localSheetId="15">#REF!</definedName>
    <definedName name="reform" localSheetId="16">#REF!</definedName>
    <definedName name="reform" localSheetId="17">'dem21'!#REF!</definedName>
    <definedName name="reform" localSheetId="18">'dem22'!#REF!</definedName>
    <definedName name="reform" localSheetId="19">#REF!</definedName>
    <definedName name="reform" localSheetId="20">#REF!</definedName>
    <definedName name="reform" localSheetId="25">#REF!</definedName>
    <definedName name="reform" localSheetId="27">#REF!</definedName>
    <definedName name="reform" localSheetId="4">#REF!</definedName>
    <definedName name="reform" localSheetId="29">#REF!</definedName>
    <definedName name="reform" localSheetId="31">#REF!</definedName>
    <definedName name="reform" localSheetId="5">#REF!</definedName>
    <definedName name="reform" localSheetId="7">#REF!</definedName>
    <definedName name="reform" localSheetId="11">#REF!</definedName>
    <definedName name="reform">#REF!</definedName>
    <definedName name="research" localSheetId="26">'dem38'!#REF!</definedName>
    <definedName name="revise" localSheetId="8">'dem10'!$D$68:$H$68</definedName>
    <definedName name="revise" localSheetId="9">'dem11'!$D$53:$H$53</definedName>
    <definedName name="revise" localSheetId="10">'dem12'!$D$33:$H$33</definedName>
    <definedName name="revise" localSheetId="12">'dem13'!$D$91:$H$91</definedName>
    <definedName name="revise" localSheetId="13">'dem14'!#REF!</definedName>
    <definedName name="revise" localSheetId="14">'dem16'!$D$68:$H$68</definedName>
    <definedName name="revise" localSheetId="15">'dem17'!$D$32:$H$32</definedName>
    <definedName name="revise" localSheetId="16">'dem18'!$D$31:$H$31</definedName>
    <definedName name="revise" localSheetId="2">'dem2'!#REF!</definedName>
    <definedName name="revise" localSheetId="17">'dem21'!$D$37:$H$37</definedName>
    <definedName name="revise" localSheetId="18">'dem22'!$D$99:$H$99</definedName>
    <definedName name="revise" localSheetId="19">'dem26'!$D$48:$K$48</definedName>
    <definedName name="revise" localSheetId="20">'dem28'!$D$55:$H$55</definedName>
    <definedName name="revise" localSheetId="21">'dem29'!$D$58:$H$58</definedName>
    <definedName name="revise" localSheetId="3">'dem3'!$D$52:$H$52</definedName>
    <definedName name="revise" localSheetId="22">'dem33'!#REF!</definedName>
    <definedName name="revise" localSheetId="23">'dem34'!$D$46:$H$46</definedName>
    <definedName name="revise" localSheetId="24">'Dem35'!#REF!</definedName>
    <definedName name="revise" localSheetId="25">'dem36'!$D$50:$H$50</definedName>
    <definedName name="revise" localSheetId="26">'dem38'!$D$69:$H$69</definedName>
    <definedName name="revise" localSheetId="27">'dem39'!$D$29:$H$29</definedName>
    <definedName name="revise" localSheetId="4">'dem4'!$D$40:$H$40</definedName>
    <definedName name="revise" localSheetId="28">'dem40'!$D$79:$J$79</definedName>
    <definedName name="revise" localSheetId="29">dem40A!$D$66:$H$66</definedName>
    <definedName name="revise" localSheetId="30">'dem41'!$D$71:$H$71</definedName>
    <definedName name="revise" localSheetId="31">'dem43'!$D$28:$H$28</definedName>
    <definedName name="revise" localSheetId="5">'dem6'!$D$40:$H$40</definedName>
    <definedName name="revise" localSheetId="6">'dem7'!$D$79:$H$79</definedName>
    <definedName name="revise" localSheetId="7">'dem9'!$D$48:$H$48</definedName>
    <definedName name="revise" localSheetId="11">gov!$D$28:$H$28</definedName>
    <definedName name="revise">'dem47'!$D$31:$H$31</definedName>
    <definedName name="roads" localSheetId="17">'dem21'!#REF!</definedName>
    <definedName name="roads" localSheetId="18">'dem22'!#REF!</definedName>
    <definedName name="roads" localSheetId="26">'dem38'!#REF!</definedName>
    <definedName name="roadsrec" localSheetId="23">'dem34'!#REF!</definedName>
    <definedName name="rt" localSheetId="25">'dem36'!#REF!</definedName>
    <definedName name="rtcap" localSheetId="25">'dem36'!#REF!</definedName>
    <definedName name="rtrec" localSheetId="25">'dem36'!#REF!</definedName>
    <definedName name="rtrec1" localSheetId="25">'dem36'!#REF!</definedName>
    <definedName name="rtrec2" localSheetId="25">'dem36'!#REF!</definedName>
    <definedName name="sc" localSheetId="24">'Dem35'!#REF!</definedName>
    <definedName name="scst" localSheetId="9">'dem11'!#REF!</definedName>
    <definedName name="scst" localSheetId="10">#REF!</definedName>
    <definedName name="scst" localSheetId="15">#REF!</definedName>
    <definedName name="scst" localSheetId="2">#REF!</definedName>
    <definedName name="scst" localSheetId="17">#REF!</definedName>
    <definedName name="scst" localSheetId="18">#REF!</definedName>
    <definedName name="scst" localSheetId="20">#REF!</definedName>
    <definedName name="scst" localSheetId="24">'Dem35'!#REF!</definedName>
    <definedName name="scst" localSheetId="25">#REF!</definedName>
    <definedName name="scst" localSheetId="26">'dem38'!#REF!</definedName>
    <definedName name="scst" localSheetId="4">#REF!</definedName>
    <definedName name="scst" localSheetId="29">#REF!</definedName>
    <definedName name="scst" localSheetId="31">#REF!</definedName>
    <definedName name="scst" localSheetId="5">#REF!</definedName>
    <definedName name="scst" localSheetId="7">#REF!</definedName>
    <definedName name="scst" localSheetId="11">#REF!</definedName>
    <definedName name="scst">#REF!</definedName>
    <definedName name="scstrec" localSheetId="26">'dem38'!#REF!</definedName>
    <definedName name="ses" localSheetId="17">'dem21'!#REF!</definedName>
    <definedName name="ses" localSheetId="18">'dem22'!#REF!</definedName>
    <definedName name="ses" localSheetId="20">'dem28'!#REF!</definedName>
    <definedName name="ses" localSheetId="21">'dem29'!#REF!</definedName>
    <definedName name="sesrec" localSheetId="20">'dem28'!#REF!</definedName>
    <definedName name="sesrec" localSheetId="21">'dem29'!#REF!</definedName>
    <definedName name="sgs" localSheetId="8">'dem10'!#REF!</definedName>
    <definedName name="sgs" localSheetId="13">'dem14'!#REF!</definedName>
    <definedName name="sgs" localSheetId="15">#REF!</definedName>
    <definedName name="sgs" localSheetId="16">#REF!</definedName>
    <definedName name="sgs" localSheetId="17">'dem21'!#REF!</definedName>
    <definedName name="sgs" localSheetId="18">'dem22'!#REF!</definedName>
    <definedName name="sgs" localSheetId="19">'dem26'!#REF!</definedName>
    <definedName name="sgs" localSheetId="20">#REF!</definedName>
    <definedName name="sgs" localSheetId="25">#REF!</definedName>
    <definedName name="sgs" localSheetId="4">#REF!</definedName>
    <definedName name="sgs" localSheetId="29">#REF!</definedName>
    <definedName name="sgs" localSheetId="31">#REF!</definedName>
    <definedName name="sgs" localSheetId="5">#REF!</definedName>
    <definedName name="sgs" localSheetId="7">#REF!</definedName>
    <definedName name="sgs" localSheetId="11">#REF!</definedName>
    <definedName name="sgs">#REF!</definedName>
    <definedName name="sgsrec" localSheetId="8">'dem10'!#REF!</definedName>
    <definedName name="sgsrec" localSheetId="13">'dem14'!#REF!</definedName>
    <definedName name="sgsrec" localSheetId="15">#REF!</definedName>
    <definedName name="sgsrec" localSheetId="17">#REF!</definedName>
    <definedName name="sgsrec" localSheetId="20">#REF!</definedName>
    <definedName name="sgsrec" localSheetId="25">#REF!</definedName>
    <definedName name="sgsrec" localSheetId="4">#REF!</definedName>
    <definedName name="sgsrec" localSheetId="29">#REF!</definedName>
    <definedName name="sgsrec" localSheetId="31">#REF!</definedName>
    <definedName name="sgsrec" localSheetId="7">#REF!</definedName>
    <definedName name="sgsrec" localSheetId="11">#REF!</definedName>
    <definedName name="sgsrec">#REF!</definedName>
    <definedName name="sinking" localSheetId="8">'dem10'!#REF!</definedName>
    <definedName name="social" localSheetId="8">'dem10'!#REF!</definedName>
    <definedName name="SocialSecurity" localSheetId="8">'dem10'!#REF!</definedName>
    <definedName name="SocialSecurity" localSheetId="10">#REF!</definedName>
    <definedName name="SocialSecurity" localSheetId="12">#REF!</definedName>
    <definedName name="SocialSecurity" localSheetId="13">'dem14'!#REF!</definedName>
    <definedName name="SocialSecurity" localSheetId="15">#REF!</definedName>
    <definedName name="SocialSecurity" localSheetId="16">#REF!</definedName>
    <definedName name="SocialSecurity" localSheetId="2">#REF!</definedName>
    <definedName name="SocialSecurity" localSheetId="17">#REF!</definedName>
    <definedName name="SocialSecurity" localSheetId="18">#REF!</definedName>
    <definedName name="SocialSecurity" localSheetId="19">#REF!</definedName>
    <definedName name="SocialSecurity" localSheetId="20">#REF!</definedName>
    <definedName name="SocialSecurity" localSheetId="25">#REF!</definedName>
    <definedName name="SocialSecurity" localSheetId="26">'dem38'!#REF!</definedName>
    <definedName name="SocialSecurity" localSheetId="27">#REF!</definedName>
    <definedName name="SocialSecurity" localSheetId="4">#REF!</definedName>
    <definedName name="SocialSecurity" localSheetId="29">#REF!</definedName>
    <definedName name="SocialSecurity" localSheetId="31">#REF!</definedName>
    <definedName name="SocialSecurity" localSheetId="5">#REF!</definedName>
    <definedName name="SocialSecurity" localSheetId="7">#REF!</definedName>
    <definedName name="SocialSecurity" localSheetId="11">#REF!</definedName>
    <definedName name="SocialSecurity">#REF!</definedName>
    <definedName name="socialwelfare" localSheetId="9">#REF!</definedName>
    <definedName name="socialwelfare" localSheetId="10">#REF!</definedName>
    <definedName name="socialwelfare" localSheetId="12">#REF!</definedName>
    <definedName name="socialwelfare" localSheetId="15">#REF!</definedName>
    <definedName name="socialwelfare" localSheetId="16">#REF!</definedName>
    <definedName name="socialwelfare" localSheetId="2">#REF!</definedName>
    <definedName name="socialwelfare" localSheetId="17">#REF!</definedName>
    <definedName name="socialwelfare" localSheetId="18">#REF!</definedName>
    <definedName name="socialwelfare" localSheetId="19">#REF!</definedName>
    <definedName name="socialwelfare" localSheetId="20">#REF!</definedName>
    <definedName name="socialwelfare" localSheetId="25">#REF!</definedName>
    <definedName name="socialwelfare" localSheetId="26">'dem38'!#REF!</definedName>
    <definedName name="socialwelfare" localSheetId="27">#REF!</definedName>
    <definedName name="socialwelfare" localSheetId="4">#REF!</definedName>
    <definedName name="socialwelfare" localSheetId="29">#REF!</definedName>
    <definedName name="socialwelfare" localSheetId="31">#REF!</definedName>
    <definedName name="socialwelfare" localSheetId="5">#REF!</definedName>
    <definedName name="socialwelfare" localSheetId="7">#REF!</definedName>
    <definedName name="socialwelfare" localSheetId="11">#REF!</definedName>
    <definedName name="socialwelfare">#REF!</definedName>
    <definedName name="spfrd" localSheetId="9">#REF!</definedName>
    <definedName name="spfrd" localSheetId="10">'dem12'!#REF!</definedName>
    <definedName name="spfrd" localSheetId="12">#REF!</definedName>
    <definedName name="spfrd" localSheetId="15">#REF!</definedName>
    <definedName name="spfrd" localSheetId="17">#REF!</definedName>
    <definedName name="spfrd" localSheetId="19">#REF!</definedName>
    <definedName name="spfrd" localSheetId="20">#REF!</definedName>
    <definedName name="spfrd" localSheetId="24">'Dem35'!#REF!</definedName>
    <definedName name="spfrd" localSheetId="25">#REF!</definedName>
    <definedName name="spfrd" localSheetId="27">#REF!</definedName>
    <definedName name="spfrd" localSheetId="4">#REF!</definedName>
    <definedName name="spfrd" localSheetId="29">#REF!</definedName>
    <definedName name="spfrd" localSheetId="31">#REF!</definedName>
    <definedName name="spfrd" localSheetId="5">#REF!</definedName>
    <definedName name="spfrd" localSheetId="6">#REF!</definedName>
    <definedName name="spfrd" localSheetId="7">#REF!</definedName>
    <definedName name="spfrd" localSheetId="11">#REF!</definedName>
    <definedName name="spfrd">#REF!</definedName>
    <definedName name="sports" localSheetId="26">'dem38'!#REF!</definedName>
    <definedName name="sports" localSheetId="27">'dem39'!#REF!</definedName>
    <definedName name="spprg" localSheetId="26">'dem38'!#REF!</definedName>
    <definedName name="sss" localSheetId="9">#REF!</definedName>
    <definedName name="sss" localSheetId="15">#REF!</definedName>
    <definedName name="sss" localSheetId="17">'dem21'!#REF!</definedName>
    <definedName name="sss" localSheetId="18">'dem22'!#REF!</definedName>
    <definedName name="sss" localSheetId="19">#REF!</definedName>
    <definedName name="sss" localSheetId="20">#REF!</definedName>
    <definedName name="sss" localSheetId="24">'Dem35'!#REF!</definedName>
    <definedName name="sss" localSheetId="25">#REF!</definedName>
    <definedName name="sss" localSheetId="4">#REF!</definedName>
    <definedName name="sss" localSheetId="28">#REF!</definedName>
    <definedName name="sss" localSheetId="29">#REF!</definedName>
    <definedName name="sss" localSheetId="30">#REF!</definedName>
    <definedName name="sss" localSheetId="31">#REF!</definedName>
    <definedName name="sss" localSheetId="5">#REF!</definedName>
    <definedName name="sss" localSheetId="6">#REF!</definedName>
    <definedName name="sss" localSheetId="7">#REF!</definedName>
    <definedName name="sss" localSheetId="11">#REF!</definedName>
    <definedName name="sss">#REF!</definedName>
    <definedName name="sswrec1" localSheetId="26">'dem38'!#REF!</definedName>
    <definedName name="sswrec2" localSheetId="26">'dem38'!#REF!</definedName>
    <definedName name="st" localSheetId="8">'dem10'!#REF!</definedName>
    <definedName name="stamps" localSheetId="8">'dem10'!#REF!</definedName>
    <definedName name="stidf" localSheetId="24">'Dem35'!#REF!</definedName>
    <definedName name="strec" localSheetId="8">'dem10'!#REF!</definedName>
    <definedName name="summary" localSheetId="8">'dem10'!$D$61:$H$61</definedName>
    <definedName name="summary" localSheetId="9">'dem11'!#REF!</definedName>
    <definedName name="summary" localSheetId="10">'dem12'!#REF!</definedName>
    <definedName name="summary" localSheetId="12">'dem13'!#REF!</definedName>
    <definedName name="summary" localSheetId="13">'dem14'!#REF!</definedName>
    <definedName name="summary" localSheetId="14">'dem16'!$D$61:$H$61</definedName>
    <definedName name="summary" localSheetId="15">'dem17'!$D$28:$H$28</definedName>
    <definedName name="summary" localSheetId="16">'dem18'!$D$27:$H$27</definedName>
    <definedName name="summary" localSheetId="2">'dem2'!#REF!</definedName>
    <definedName name="summary" localSheetId="17">'dem21'!$D$30:$H$30</definedName>
    <definedName name="summary" localSheetId="18">'dem22'!$D$92:$H$92</definedName>
    <definedName name="summary" localSheetId="19">'dem26'!$D$43:$K$43</definedName>
    <definedName name="summary" localSheetId="20">'dem28'!$D$45:$H$45</definedName>
    <definedName name="summary" localSheetId="21">'dem29'!#REF!</definedName>
    <definedName name="summary" localSheetId="3">'dem3'!#REF!</definedName>
    <definedName name="summary" localSheetId="22">'dem33'!#REF!</definedName>
    <definedName name="summary" localSheetId="23">'dem34'!$D$37:$H$37</definedName>
    <definedName name="summary" localSheetId="24">'Dem35'!#REF!</definedName>
    <definedName name="summary" localSheetId="25">'dem36'!$D$44:$H$44</definedName>
    <definedName name="summary" localSheetId="26">'dem38'!$D$58:$H$58</definedName>
    <definedName name="summary" localSheetId="27">'dem39'!#REF!</definedName>
    <definedName name="summary" localSheetId="4">'dem4'!#REF!</definedName>
    <definedName name="summary" localSheetId="28">'dem40'!$D$72:$J$72</definedName>
    <definedName name="summary" localSheetId="29">dem40A!$D$59:$H$59</definedName>
    <definedName name="summary" localSheetId="30">'dem41'!#REF!</definedName>
    <definedName name="summary" localSheetId="31">'dem43'!#REF!</definedName>
    <definedName name="summary" localSheetId="32">'dem47'!#REF!</definedName>
    <definedName name="summary" localSheetId="5">'dem6'!$D$34:$H$34</definedName>
    <definedName name="summary" localSheetId="6">'dem7'!$D$67:$H$67</definedName>
    <definedName name="summary" localSheetId="7">'dem9'!$D$36:$H$36</definedName>
    <definedName name="summary" localSheetId="11">gov!#REF!</definedName>
    <definedName name="suspense" localSheetId="3">'dem3'!#REF!</definedName>
    <definedName name="suspense" localSheetId="23">'dem34'!#REF!</definedName>
    <definedName name="suspense" localSheetId="4">'dem4'!#REF!</definedName>
    <definedName name="swc" localSheetId="10">'dem12'!#REF!</definedName>
    <definedName name="swc" localSheetId="15">#REF!</definedName>
    <definedName name="swc" localSheetId="17">#REF!</definedName>
    <definedName name="swc" localSheetId="20">#REF!</definedName>
    <definedName name="swc" localSheetId="25">#REF!</definedName>
    <definedName name="swc" localSheetId="26">'dem38'!#REF!</definedName>
    <definedName name="swc" localSheetId="4">#REF!</definedName>
    <definedName name="swc" localSheetId="29">#REF!</definedName>
    <definedName name="swc" localSheetId="31">#REF!</definedName>
    <definedName name="swc" localSheetId="5">#REF!</definedName>
    <definedName name="swc" localSheetId="7">#REF!</definedName>
    <definedName name="swc" localSheetId="11">#REF!</definedName>
    <definedName name="swc">#REF!</definedName>
    <definedName name="taarec" localSheetId="8">'dem10'!#REF!</definedName>
    <definedName name="tax" localSheetId="15">#REF!</definedName>
    <definedName name="tax" localSheetId="16">#REF!</definedName>
    <definedName name="tax" localSheetId="2">#REF!</definedName>
    <definedName name="tax" localSheetId="17">#REF!</definedName>
    <definedName name="tax" localSheetId="19">'dem26'!#REF!</definedName>
    <definedName name="tax" localSheetId="20">#REF!</definedName>
    <definedName name="tax" localSheetId="25">#REF!</definedName>
    <definedName name="tax" localSheetId="4">#REF!</definedName>
    <definedName name="tax" localSheetId="29">#REF!</definedName>
    <definedName name="tax" localSheetId="30">'dem41'!#REF!</definedName>
    <definedName name="tax" localSheetId="31">#REF!</definedName>
    <definedName name="tax" localSheetId="5">#REF!</definedName>
    <definedName name="tax" localSheetId="7">#REF!</definedName>
    <definedName name="tax" localSheetId="11">#REF!</definedName>
    <definedName name="tax">#REF!</definedName>
    <definedName name="techcap" localSheetId="6">'dem7'!#REF!</definedName>
    <definedName name="techcap" localSheetId="7">'dem9'!#REF!</definedName>
    <definedName name="technical" localSheetId="6">'dem7'!#REF!</definedName>
    <definedName name="technical" localSheetId="7">'dem9'!#REF!</definedName>
    <definedName name="techrec" localSheetId="6">'dem7'!#REF!</definedName>
    <definedName name="techrec" localSheetId="7">'dem9'!#REF!</definedName>
    <definedName name="teicap" localSheetId="15">'dem17'!#REF!</definedName>
    <definedName name="teicap" localSheetId="16">'dem18'!#REF!</definedName>
    <definedName name="tourism" localSheetId="26">'dem38'!#REF!</definedName>
    <definedName name="Tourism" localSheetId="28">'dem40'!$D$31:$G$31</definedName>
    <definedName name="Tourism" localSheetId="29">dem40A!#REF!</definedName>
    <definedName name="tourismcap" localSheetId="28">'dem40'!$D$51:$G$51</definedName>
    <definedName name="tourismcap" localSheetId="29">dem40A!#REF!</definedName>
    <definedName name="tourismrec" localSheetId="28">'dem40'!$D$68:$M$68</definedName>
    <definedName name="tourismrec" localSheetId="29">dem40A!$D$54:$H$54</definedName>
    <definedName name="tourismRevenue" localSheetId="28">'dem40'!$E$10:$G$10</definedName>
    <definedName name="tourismRevenue" localSheetId="29">dem40A!$E$10:$G$10</definedName>
    <definedName name="Treasuryrec" localSheetId="8">'dem10'!#REF!</definedName>
    <definedName name="trec" localSheetId="28">'dem40'!#REF!</definedName>
    <definedName name="trec" localSheetId="29">dem40A!#REF!</definedName>
    <definedName name="UD" localSheetId="26">'dem38'!#REF!</definedName>
    <definedName name="udhd" localSheetId="12">#REF!</definedName>
    <definedName name="udhd" localSheetId="15">#REF!</definedName>
    <definedName name="udhd" localSheetId="2">#REF!</definedName>
    <definedName name="udhd" localSheetId="17">#REF!</definedName>
    <definedName name="udhd" localSheetId="19">#REF!</definedName>
    <definedName name="udhd" localSheetId="20">#REF!</definedName>
    <definedName name="udhd" localSheetId="25">#REF!</definedName>
    <definedName name="udhd" localSheetId="27">#REF!</definedName>
    <definedName name="udhd" localSheetId="4">#REF!</definedName>
    <definedName name="udhd" localSheetId="29">#REF!</definedName>
    <definedName name="udhd" localSheetId="30">'dem41'!#REF!</definedName>
    <definedName name="udhd" localSheetId="31">#REF!</definedName>
    <definedName name="udhd" localSheetId="5">#REF!</definedName>
    <definedName name="udhd" localSheetId="7">#REF!</definedName>
    <definedName name="udhd" localSheetId="11">#REF!</definedName>
    <definedName name="udhd">#REF!</definedName>
    <definedName name="udhdcap" localSheetId="30">'dem41'!#REF!</definedName>
    <definedName name="udhdrec" localSheetId="30">'dem41'!#REF!</definedName>
    <definedName name="udrec" localSheetId="30">'dem41'!#REF!</definedName>
    <definedName name="udroad" localSheetId="30">'dem41'!#REF!</definedName>
    <definedName name="urbancap" localSheetId="9">#REF!</definedName>
    <definedName name="urbancap" localSheetId="12">#REF!</definedName>
    <definedName name="urbancap" localSheetId="15">#REF!</definedName>
    <definedName name="urbancap" localSheetId="16">#REF!</definedName>
    <definedName name="urbancap" localSheetId="2">#REF!</definedName>
    <definedName name="urbancap" localSheetId="17">#REF!</definedName>
    <definedName name="urbancap" localSheetId="19">#REF!</definedName>
    <definedName name="urbancap" localSheetId="20">#REF!</definedName>
    <definedName name="urbancap" localSheetId="25">#REF!</definedName>
    <definedName name="urbancap" localSheetId="27">#REF!</definedName>
    <definedName name="urbancap" localSheetId="4">#REF!</definedName>
    <definedName name="urbancap" localSheetId="29">#REF!</definedName>
    <definedName name="urbancap" localSheetId="30">'dem41'!#REF!</definedName>
    <definedName name="urbancap" localSheetId="31">#REF!</definedName>
    <definedName name="urbancap" localSheetId="5">#REF!</definedName>
    <definedName name="urbancap" localSheetId="7">#REF!</definedName>
    <definedName name="urbancap" localSheetId="11">#REF!</definedName>
    <definedName name="urbancap">#REF!</definedName>
    <definedName name="urbanDevelopment" localSheetId="30">'dem41'!$E$13:$G$13</definedName>
    <definedName name="village" localSheetId="26">'dem38'!#REF!</definedName>
    <definedName name="voted" localSheetId="9">'dem11'!#REF!</definedName>
    <definedName name="voted" localSheetId="10">'dem12'!#REF!</definedName>
    <definedName name="Voted" localSheetId="12">#REF!</definedName>
    <definedName name="voted" localSheetId="13">'dem14'!#REF!</definedName>
    <definedName name="voted" localSheetId="14">'dem16'!$E$13:$G$13</definedName>
    <definedName name="voted" localSheetId="15">'dem17'!$E$9:$G$9</definedName>
    <definedName name="voted" localSheetId="16">'dem18'!$E$9:$G$9</definedName>
    <definedName name="Voted" localSheetId="2">#REF!</definedName>
    <definedName name="Voted" localSheetId="17">#REF!</definedName>
    <definedName name="Voted" localSheetId="18">#REF!</definedName>
    <definedName name="Voted" localSheetId="19">'dem26'!#REF!</definedName>
    <definedName name="Voted" localSheetId="20">'dem28'!$E$11:$G$11</definedName>
    <definedName name="Voted" localSheetId="21">'dem29'!$E$11:$G$11</definedName>
    <definedName name="Voted" localSheetId="22">'dem33'!$E$11:$G$11</definedName>
    <definedName name="Voted" localSheetId="23">'dem34'!$E$10:$G$10</definedName>
    <definedName name="Voted" localSheetId="24">'Dem35'!#REF!</definedName>
    <definedName name="Voted" localSheetId="25">'dem36'!$E$9:$G$9</definedName>
    <definedName name="Voted" localSheetId="26">'dem38'!$E$12:$G$12</definedName>
    <definedName name="Voted" localSheetId="27">'dem39'!$E$9:$G$9</definedName>
    <definedName name="Voted" localSheetId="4">#REF!</definedName>
    <definedName name="Voted" localSheetId="28">'dem40'!$E$10:$G$10</definedName>
    <definedName name="Voted" localSheetId="29">dem40A!$E$10:$G$10</definedName>
    <definedName name="Voted" localSheetId="30">'dem41'!$E$13:$G$13</definedName>
    <definedName name="Voted" localSheetId="31">#REF!</definedName>
    <definedName name="Voted" localSheetId="5">#REF!</definedName>
    <definedName name="Voted" localSheetId="7">#REF!</definedName>
    <definedName name="Voted" localSheetId="11">#REF!</definedName>
    <definedName name="Voted">#REF!</definedName>
    <definedName name="vsi" localSheetId="14">'dem16'!#REF!</definedName>
    <definedName name="vsicap" localSheetId="14">'dem16'!#REF!</definedName>
    <definedName name="vsirec" localSheetId="14">'dem16'!#REF!</definedName>
    <definedName name="wareCaprec" localSheetId="9">'dem11'!#REF!</definedName>
    <definedName name="warerec" localSheetId="9">'dem11'!#REF!</definedName>
    <definedName name="water" localSheetId="15">#REF!</definedName>
    <definedName name="water" localSheetId="2">#REF!</definedName>
    <definedName name="water" localSheetId="17">'dem21'!#REF!</definedName>
    <definedName name="water" localSheetId="18">'dem22'!#REF!</definedName>
    <definedName name="water" localSheetId="20">#REF!</definedName>
    <definedName name="water" localSheetId="22">'dem33'!#REF!</definedName>
    <definedName name="water" localSheetId="24">'Dem35'!#REF!</definedName>
    <definedName name="water" localSheetId="25">#REF!</definedName>
    <definedName name="water" localSheetId="26">'dem38'!#REF!</definedName>
    <definedName name="water" localSheetId="4">#REF!</definedName>
    <definedName name="water" localSheetId="29">#REF!</definedName>
    <definedName name="water" localSheetId="30">'dem41'!#REF!</definedName>
    <definedName name="water" localSheetId="31">#REF!</definedName>
    <definedName name="water" localSheetId="5">#REF!</definedName>
    <definedName name="water" localSheetId="7">#REF!</definedName>
    <definedName name="water" localSheetId="11">#REF!</definedName>
    <definedName name="water">#REF!</definedName>
    <definedName name="watercap" localSheetId="15">#REF!</definedName>
    <definedName name="watercap" localSheetId="16">#REF!</definedName>
    <definedName name="watercap" localSheetId="2">#REF!</definedName>
    <definedName name="watercap" localSheetId="17">#REF!</definedName>
    <definedName name="watercap" localSheetId="19">#REF!</definedName>
    <definedName name="watercap" localSheetId="20">#REF!</definedName>
    <definedName name="watercap" localSheetId="22">'dem33'!#REF!</definedName>
    <definedName name="watercap" localSheetId="24">'Dem35'!#REF!</definedName>
    <definedName name="watercap" localSheetId="25">#REF!</definedName>
    <definedName name="watercap" localSheetId="4">#REF!</definedName>
    <definedName name="watercap" localSheetId="29">#REF!</definedName>
    <definedName name="watercap" localSheetId="30">'dem41'!#REF!</definedName>
    <definedName name="watercap" localSheetId="31">#REF!</definedName>
    <definedName name="watercap" localSheetId="5">#REF!</definedName>
    <definedName name="watercap" localSheetId="7">#REF!</definedName>
    <definedName name="watercap" localSheetId="11">#REF!</definedName>
    <definedName name="watercap">#REF!</definedName>
    <definedName name="waterrec" localSheetId="24">'Dem35'!#REF!</definedName>
    <definedName name="welfarecap" localSheetId="10">#REF!</definedName>
    <definedName name="welfarecap" localSheetId="15">#REF!</definedName>
    <definedName name="welfarecap" localSheetId="16">#REF!</definedName>
    <definedName name="welfarecap" localSheetId="2">#REF!</definedName>
    <definedName name="welfarecap" localSheetId="17">#REF!</definedName>
    <definedName name="welfarecap" localSheetId="18">#REF!</definedName>
    <definedName name="welfarecap" localSheetId="19">#REF!</definedName>
    <definedName name="welfarecap" localSheetId="20">#REF!</definedName>
    <definedName name="welfarecap" localSheetId="25">#REF!</definedName>
    <definedName name="welfarecap" localSheetId="26">'dem38'!#REF!</definedName>
    <definedName name="welfarecap" localSheetId="27">#REF!</definedName>
    <definedName name="welfarecap" localSheetId="4">#REF!</definedName>
    <definedName name="welfarecap" localSheetId="29">#REF!</definedName>
    <definedName name="welfarecap" localSheetId="31">#REF!</definedName>
    <definedName name="welfarecap" localSheetId="5">#REF!</definedName>
    <definedName name="welfarecap" localSheetId="6">#REF!</definedName>
    <definedName name="welfarecap" localSheetId="7">#REF!</definedName>
    <definedName name="welfarecap" localSheetId="11">#REF!</definedName>
    <definedName name="welfarecap">#REF!</definedName>
    <definedName name="Z_0A01029B_7B3B_461F_BED3_37847DEE34DD_.wvu.FilterData" localSheetId="1" hidden="1">Rev_Cap!$A$6:$I$38</definedName>
    <definedName name="Z_0A01029B_7B3B_461F_BED3_37847DEE34DD_.wvu.PrintArea" localSheetId="0" hidden="1">Introduc.!$A$1:$C$37</definedName>
    <definedName name="Z_0A01029B_7B3B_461F_BED3_37847DEE34DD_.wvu.PrintArea" localSheetId="1" hidden="1">Rev_Cap!$A$1:$H$38</definedName>
    <definedName name="Z_11785445_139B_4A31_9FC3_9005FC3C3095_.wvu.FilterData" localSheetId="2" hidden="1">'dem2'!$B$33:$N$44</definedName>
    <definedName name="Z_11785445_139B_4A31_9FC3_9005FC3C3095_.wvu.PrintArea" localSheetId="2" hidden="1">'dem2'!$A$1:$H$13</definedName>
    <definedName name="Z_11785445_139B_4A31_9FC3_9005FC3C3095_.wvu.PrintTitles" localSheetId="2" hidden="1">'dem2'!$11:$13</definedName>
    <definedName name="Z_11785445_139B_4A31_9FC3_9005FC3C3095_.wvu.Rows" localSheetId="2" hidden="1">'dem2'!#REF!</definedName>
    <definedName name="Z_20AC3EE6_0FC9_11D5_8064_004005726899_.wvu.FilterData" localSheetId="30" hidden="1">'dem41'!#REF!</definedName>
    <definedName name="Z_239EE218_578E_4317_BEED_14D5D7089E27_.wvu.Cols" localSheetId="9" hidden="1">'dem11'!#REF!</definedName>
    <definedName name="Z_239EE218_578E_4317_BEED_14D5D7089E27_.wvu.Cols" localSheetId="10" hidden="1">'dem12'!#REF!</definedName>
    <definedName name="Z_239EE218_578E_4317_BEED_14D5D7089E27_.wvu.Cols" localSheetId="12" hidden="1">'dem13'!#REF!</definedName>
    <definedName name="Z_239EE218_578E_4317_BEED_14D5D7089E27_.wvu.Cols" localSheetId="14" hidden="1">'dem16'!#REF!</definedName>
    <definedName name="Z_239EE218_578E_4317_BEED_14D5D7089E27_.wvu.Cols" localSheetId="2" hidden="1">'dem2'!#REF!</definedName>
    <definedName name="Z_239EE218_578E_4317_BEED_14D5D7089E27_.wvu.Cols" localSheetId="20" hidden="1">'dem28'!#REF!</definedName>
    <definedName name="Z_239EE218_578E_4317_BEED_14D5D7089E27_.wvu.Cols" localSheetId="21" hidden="1">'dem29'!#REF!</definedName>
    <definedName name="Z_239EE218_578E_4317_BEED_14D5D7089E27_.wvu.Cols" localSheetId="3" hidden="1">'dem3'!#REF!</definedName>
    <definedName name="Z_239EE218_578E_4317_BEED_14D5D7089E27_.wvu.Cols" localSheetId="22" hidden="1">'dem33'!#REF!</definedName>
    <definedName name="Z_239EE218_578E_4317_BEED_14D5D7089E27_.wvu.Cols" localSheetId="23" hidden="1">'dem34'!#REF!</definedName>
    <definedName name="Z_239EE218_578E_4317_BEED_14D5D7089E27_.wvu.Cols" localSheetId="24" hidden="1">'Dem35'!#REF!</definedName>
    <definedName name="Z_239EE218_578E_4317_BEED_14D5D7089E27_.wvu.Cols" localSheetId="26" hidden="1">'dem38'!#REF!</definedName>
    <definedName name="Z_239EE218_578E_4317_BEED_14D5D7089E27_.wvu.Cols" localSheetId="27" hidden="1">'dem39'!#REF!</definedName>
    <definedName name="Z_239EE218_578E_4317_BEED_14D5D7089E27_.wvu.Cols" localSheetId="4" hidden="1">'dem4'!#REF!</definedName>
    <definedName name="Z_239EE218_578E_4317_BEED_14D5D7089E27_.wvu.Cols" localSheetId="28" hidden="1">'dem40'!#REF!</definedName>
    <definedName name="Z_239EE218_578E_4317_BEED_14D5D7089E27_.wvu.Cols" localSheetId="29" hidden="1">dem40A!#REF!</definedName>
    <definedName name="Z_239EE218_578E_4317_BEED_14D5D7089E27_.wvu.Cols" localSheetId="30" hidden="1">'dem41'!#REF!</definedName>
    <definedName name="Z_239EE218_578E_4317_BEED_14D5D7089E27_.wvu.Cols" localSheetId="31" hidden="1">'dem43'!#REF!</definedName>
    <definedName name="Z_239EE218_578E_4317_BEED_14D5D7089E27_.wvu.Cols" localSheetId="32" hidden="1">'dem47'!#REF!</definedName>
    <definedName name="Z_239EE218_578E_4317_BEED_14D5D7089E27_.wvu.Cols" localSheetId="6" hidden="1">'dem7'!#REF!</definedName>
    <definedName name="Z_239EE218_578E_4317_BEED_14D5D7089E27_.wvu.Cols" localSheetId="7" hidden="1">'dem9'!#REF!</definedName>
    <definedName name="Z_239EE218_578E_4317_BEED_14D5D7089E27_.wvu.Cols" localSheetId="11" hidden="1">gov!#REF!</definedName>
    <definedName name="Z_239EE218_578E_4317_BEED_14D5D7089E27_.wvu.FilterData" localSheetId="8" hidden="1">'dem10'!$A$1:$H$69</definedName>
    <definedName name="Z_239EE218_578E_4317_BEED_14D5D7089E27_.wvu.FilterData" localSheetId="9" hidden="1">'dem11'!$B$1:$H$50</definedName>
    <definedName name="Z_239EE218_578E_4317_BEED_14D5D7089E27_.wvu.FilterData" localSheetId="10" hidden="1">'dem12'!$A$2:$H$22</definedName>
    <definedName name="Z_239EE218_578E_4317_BEED_14D5D7089E27_.wvu.FilterData" localSheetId="12" hidden="1">'dem13'!$A$1:$H$89</definedName>
    <definedName name="Z_239EE218_578E_4317_BEED_14D5D7089E27_.wvu.FilterData" localSheetId="13" hidden="1">'dem14'!$A$1:$H$55</definedName>
    <definedName name="Z_239EE218_578E_4317_BEED_14D5D7089E27_.wvu.FilterData" localSheetId="14" hidden="1">'dem16'!$A$1:$H$14</definedName>
    <definedName name="Z_239EE218_578E_4317_BEED_14D5D7089E27_.wvu.FilterData" localSheetId="15" hidden="1">'dem17'!$A$1:$H$26</definedName>
    <definedName name="Z_239EE218_578E_4317_BEED_14D5D7089E27_.wvu.FilterData" localSheetId="16" hidden="1">'dem18'!$A$1:$H$26</definedName>
    <definedName name="Z_239EE218_578E_4317_BEED_14D5D7089E27_.wvu.FilterData" localSheetId="2" hidden="1">'dem2'!$A$1:$H$13</definedName>
    <definedName name="Z_239EE218_578E_4317_BEED_14D5D7089E27_.wvu.FilterData" localSheetId="17" hidden="1">'dem21'!$A$1:$H$25</definedName>
    <definedName name="Z_239EE218_578E_4317_BEED_14D5D7089E27_.wvu.FilterData" localSheetId="18" hidden="1">'dem22'!$A$1:$H$89</definedName>
    <definedName name="Z_239EE218_578E_4317_BEED_14D5D7089E27_.wvu.FilterData" localSheetId="19" hidden="1">'dem26'!$A$1:$N$38</definedName>
    <definedName name="Z_239EE218_578E_4317_BEED_14D5D7089E27_.wvu.FilterData" localSheetId="20" hidden="1">'dem28'!$A$1:$H$43</definedName>
    <definedName name="Z_239EE218_578E_4317_BEED_14D5D7089E27_.wvu.FilterData" localSheetId="21" hidden="1">'dem29'!$A$1:$H$48</definedName>
    <definedName name="Z_239EE218_578E_4317_BEED_14D5D7089E27_.wvu.FilterData" localSheetId="3" hidden="1">'dem3'!$A$1:$H$47</definedName>
    <definedName name="Z_239EE218_578E_4317_BEED_14D5D7089E27_.wvu.FilterData" localSheetId="22" hidden="1">'dem33'!$A$1:$H$14</definedName>
    <definedName name="Z_239EE218_578E_4317_BEED_14D5D7089E27_.wvu.FilterData" localSheetId="23" hidden="1">'dem34'!$A$1:$H$14</definedName>
    <definedName name="Z_239EE218_578E_4317_BEED_14D5D7089E27_.wvu.FilterData" localSheetId="24" hidden="1">'Dem35'!$A$1:$H$14</definedName>
    <definedName name="Z_239EE218_578E_4317_BEED_14D5D7089E27_.wvu.FilterData" localSheetId="25" hidden="1">'dem36'!$A$1:$H$14</definedName>
    <definedName name="Z_239EE218_578E_4317_BEED_14D5D7089E27_.wvu.FilterData" localSheetId="26" hidden="1">'dem38'!$A$1:$H$14</definedName>
    <definedName name="Z_239EE218_578E_4317_BEED_14D5D7089E27_.wvu.FilterData" localSheetId="27" hidden="1">'dem39'!$A$1:$H$14</definedName>
    <definedName name="Z_239EE218_578E_4317_BEED_14D5D7089E27_.wvu.FilterData" localSheetId="4" hidden="1">'dem4'!$A$1:$H$35</definedName>
    <definedName name="Z_239EE218_578E_4317_BEED_14D5D7089E27_.wvu.FilterData" localSheetId="28" hidden="1">'dem40'!$A$1:$M$53</definedName>
    <definedName name="Z_239EE218_578E_4317_BEED_14D5D7089E27_.wvu.FilterData" localSheetId="29" hidden="1">dem40A!$A$1:$H$14</definedName>
    <definedName name="Z_239EE218_578E_4317_BEED_14D5D7089E27_.wvu.FilterData" localSheetId="30" hidden="1">'dem41'!$A$1:$H$67</definedName>
    <definedName name="Z_239EE218_578E_4317_BEED_14D5D7089E27_.wvu.FilterData" localSheetId="31" hidden="1">'dem43'!$A$1:$H$21</definedName>
    <definedName name="Z_239EE218_578E_4317_BEED_14D5D7089E27_.wvu.FilterData" localSheetId="32" hidden="1">'dem47'!$A$1:$H$24</definedName>
    <definedName name="Z_239EE218_578E_4317_BEED_14D5D7089E27_.wvu.FilterData" localSheetId="5" hidden="1">'dem6'!$A$1:$H$27</definedName>
    <definedName name="Z_239EE218_578E_4317_BEED_14D5D7089E27_.wvu.FilterData" localSheetId="6" hidden="1">'dem7'!$A$1:$H$71</definedName>
    <definedName name="Z_239EE218_578E_4317_BEED_14D5D7089E27_.wvu.FilterData" localSheetId="7" hidden="1">'dem9'!$A$1:$H$40</definedName>
    <definedName name="Z_239EE218_578E_4317_BEED_14D5D7089E27_.wvu.FilterData" localSheetId="11" hidden="1">gov!$A$1:$H$22</definedName>
    <definedName name="Z_239EE218_578E_4317_BEED_14D5D7089E27_.wvu.PrintArea" localSheetId="8" hidden="1">'dem10'!$A$1:$H$55</definedName>
    <definedName name="Z_239EE218_578E_4317_BEED_14D5D7089E27_.wvu.PrintArea" localSheetId="9" hidden="1">'dem11'!$A$1:$H$50</definedName>
    <definedName name="Z_239EE218_578E_4317_BEED_14D5D7089E27_.wvu.PrintArea" localSheetId="10" hidden="1">'dem12'!$A$2:$H$22</definedName>
    <definedName name="Z_239EE218_578E_4317_BEED_14D5D7089E27_.wvu.PrintArea" localSheetId="12" hidden="1">'dem13'!$A$1:$H$89</definedName>
    <definedName name="Z_239EE218_578E_4317_BEED_14D5D7089E27_.wvu.PrintArea" localSheetId="13" hidden="1">'dem14'!$A$1:$H$54</definedName>
    <definedName name="Z_239EE218_578E_4317_BEED_14D5D7089E27_.wvu.PrintArea" localSheetId="14" hidden="1">'dem16'!$A$1:$H$14</definedName>
    <definedName name="Z_239EE218_578E_4317_BEED_14D5D7089E27_.wvu.PrintArea" localSheetId="15" hidden="1">'dem17'!$A$1:$H$14</definedName>
    <definedName name="Z_239EE218_578E_4317_BEED_14D5D7089E27_.wvu.PrintArea" localSheetId="16" hidden="1">'dem18'!$A$1:$H$14</definedName>
    <definedName name="Z_239EE218_578E_4317_BEED_14D5D7089E27_.wvu.PrintArea" localSheetId="2" hidden="1">'dem2'!$A$1:$H$13</definedName>
    <definedName name="Z_239EE218_578E_4317_BEED_14D5D7089E27_.wvu.PrintArea" localSheetId="17" hidden="1">'dem21'!$A$1:$H$25</definedName>
    <definedName name="Z_239EE218_578E_4317_BEED_14D5D7089E27_.wvu.PrintArea" localSheetId="18" hidden="1">'dem22'!$A$1:$H$89</definedName>
    <definedName name="Z_239EE218_578E_4317_BEED_14D5D7089E27_.wvu.PrintArea" localSheetId="19" hidden="1">'dem26'!$A$1:$N$14</definedName>
    <definedName name="Z_239EE218_578E_4317_BEED_14D5D7089E27_.wvu.PrintArea" localSheetId="20" hidden="1">'dem28'!$A$1:$H$14</definedName>
    <definedName name="Z_239EE218_578E_4317_BEED_14D5D7089E27_.wvu.PrintArea" localSheetId="21" hidden="1">'dem29'!$A$1:$H$14</definedName>
    <definedName name="Z_239EE218_578E_4317_BEED_14D5D7089E27_.wvu.PrintArea" localSheetId="3" hidden="1">'dem3'!$A$1:$H$50</definedName>
    <definedName name="Z_239EE218_578E_4317_BEED_14D5D7089E27_.wvu.PrintArea" localSheetId="22" hidden="1">'dem33'!$B$1:$H$14</definedName>
    <definedName name="Z_239EE218_578E_4317_BEED_14D5D7089E27_.wvu.PrintArea" localSheetId="23" hidden="1">'dem34'!$A$1:$H$14</definedName>
    <definedName name="Z_239EE218_578E_4317_BEED_14D5D7089E27_.wvu.PrintArea" localSheetId="24" hidden="1">'Dem35'!$A$1:$H$14</definedName>
    <definedName name="Z_239EE218_578E_4317_BEED_14D5D7089E27_.wvu.PrintArea" localSheetId="26" hidden="1">'dem38'!$A$1:$H$14</definedName>
    <definedName name="Z_239EE218_578E_4317_BEED_14D5D7089E27_.wvu.PrintArea" localSheetId="27" hidden="1">'dem39'!$A$1:$H$14</definedName>
    <definedName name="Z_239EE218_578E_4317_BEED_14D5D7089E27_.wvu.PrintArea" localSheetId="4" hidden="1">'dem4'!$A$1:$H$38</definedName>
    <definedName name="Z_239EE218_578E_4317_BEED_14D5D7089E27_.wvu.PrintArea" localSheetId="28" hidden="1">'dem40'!$A$1:$M$53</definedName>
    <definedName name="Z_239EE218_578E_4317_BEED_14D5D7089E27_.wvu.PrintArea" localSheetId="29" hidden="1">dem40A!$A$1:$H$14</definedName>
    <definedName name="Z_239EE218_578E_4317_BEED_14D5D7089E27_.wvu.PrintArea" localSheetId="30" hidden="1">'dem41'!$A$1:$H$67</definedName>
    <definedName name="Z_239EE218_578E_4317_BEED_14D5D7089E27_.wvu.PrintArea" localSheetId="31" hidden="1">'dem43'!$A$1:$H$21</definedName>
    <definedName name="Z_239EE218_578E_4317_BEED_14D5D7089E27_.wvu.PrintArea" localSheetId="32" hidden="1">'dem47'!$A$1:$H$24</definedName>
    <definedName name="Z_239EE218_578E_4317_BEED_14D5D7089E27_.wvu.PrintArea" localSheetId="5" hidden="1">'dem6'!$A$1:$H$14</definedName>
    <definedName name="Z_239EE218_578E_4317_BEED_14D5D7089E27_.wvu.PrintArea" localSheetId="6" hidden="1">'dem7'!$A$1:$H$66</definedName>
    <definedName name="Z_239EE218_578E_4317_BEED_14D5D7089E27_.wvu.PrintArea" localSheetId="7" hidden="1">'dem9'!$A$1:$H$35</definedName>
    <definedName name="Z_239EE218_578E_4317_BEED_14D5D7089E27_.wvu.PrintArea" localSheetId="11" hidden="1">gov!$A$1:$H$22</definedName>
    <definedName name="Z_239EE218_578E_4317_BEED_14D5D7089E27_.wvu.PrintTitles" localSheetId="8" hidden="1">'dem10'!$14:$16</definedName>
    <definedName name="Z_239EE218_578E_4317_BEED_14D5D7089E27_.wvu.PrintTitles" localSheetId="9" hidden="1">'dem11'!$12:$14</definedName>
    <definedName name="Z_239EE218_578E_4317_BEED_14D5D7089E27_.wvu.PrintTitles" localSheetId="10" hidden="1">'dem12'!$12:$14</definedName>
    <definedName name="Z_239EE218_578E_4317_BEED_14D5D7089E27_.wvu.PrintTitles" localSheetId="12" hidden="1">'dem13'!$12:$14</definedName>
    <definedName name="Z_239EE218_578E_4317_BEED_14D5D7089E27_.wvu.PrintTitles" localSheetId="13" hidden="1">'dem14'!$12:$14</definedName>
    <definedName name="Z_239EE218_578E_4317_BEED_14D5D7089E27_.wvu.PrintTitles" localSheetId="14" hidden="1">'dem16'!$12:$14</definedName>
    <definedName name="Z_239EE218_578E_4317_BEED_14D5D7089E27_.wvu.PrintTitles" localSheetId="2" hidden="1">'dem2'!$11:$13</definedName>
    <definedName name="Z_239EE218_578E_4317_BEED_14D5D7089E27_.wvu.PrintTitles" localSheetId="17" hidden="1">'dem21'!$12:$13</definedName>
    <definedName name="Z_239EE218_578E_4317_BEED_14D5D7089E27_.wvu.PrintTitles" localSheetId="18" hidden="1">'dem22'!$12:$13</definedName>
    <definedName name="Z_239EE218_578E_4317_BEED_14D5D7089E27_.wvu.PrintTitles" localSheetId="19" hidden="1">'dem26'!$12:$14</definedName>
    <definedName name="Z_239EE218_578E_4317_BEED_14D5D7089E27_.wvu.PrintTitles" localSheetId="20" hidden="1">'dem28'!$12:$14</definedName>
    <definedName name="Z_239EE218_578E_4317_BEED_14D5D7089E27_.wvu.PrintTitles" localSheetId="21" hidden="1">'dem29'!$12:$14</definedName>
    <definedName name="Z_239EE218_578E_4317_BEED_14D5D7089E27_.wvu.PrintTitles" localSheetId="3" hidden="1">'dem3'!$12:$14</definedName>
    <definedName name="Z_239EE218_578E_4317_BEED_14D5D7089E27_.wvu.PrintTitles" localSheetId="22" hidden="1">'dem33'!$12:$14</definedName>
    <definedName name="Z_239EE218_578E_4317_BEED_14D5D7089E27_.wvu.PrintTitles" localSheetId="23" hidden="1">'dem34'!$12:$14</definedName>
    <definedName name="Z_239EE218_578E_4317_BEED_14D5D7089E27_.wvu.PrintTitles" localSheetId="24" hidden="1">'Dem35'!$12:$14</definedName>
    <definedName name="Z_239EE218_578E_4317_BEED_14D5D7089E27_.wvu.PrintTitles" localSheetId="25" hidden="1">'dem36'!$11:$13</definedName>
    <definedName name="Z_239EE218_578E_4317_BEED_14D5D7089E27_.wvu.PrintTitles" localSheetId="26" hidden="1">'dem38'!$12:$14</definedName>
    <definedName name="Z_239EE218_578E_4317_BEED_14D5D7089E27_.wvu.PrintTitles" localSheetId="27" hidden="1">'dem39'!$12:$14</definedName>
    <definedName name="Z_239EE218_578E_4317_BEED_14D5D7089E27_.wvu.PrintTitles" localSheetId="4" hidden="1">'dem4'!$12:$14</definedName>
    <definedName name="Z_239EE218_578E_4317_BEED_14D5D7089E27_.wvu.PrintTitles" localSheetId="28" hidden="1">'dem40'!$12:$14</definedName>
    <definedName name="Z_239EE218_578E_4317_BEED_14D5D7089E27_.wvu.PrintTitles" localSheetId="29" hidden="1">dem40A!$12:$14</definedName>
    <definedName name="Z_239EE218_578E_4317_BEED_14D5D7089E27_.wvu.PrintTitles" localSheetId="30" hidden="1">'dem41'!$13:$14</definedName>
    <definedName name="Z_239EE218_578E_4317_BEED_14D5D7089E27_.wvu.PrintTitles" localSheetId="31" hidden="1">'dem43'!$12:$14</definedName>
    <definedName name="Z_239EE218_578E_4317_BEED_14D5D7089E27_.wvu.PrintTitles" localSheetId="32" hidden="1">'dem47'!$12:$14</definedName>
    <definedName name="Z_239EE218_578E_4317_BEED_14D5D7089E27_.wvu.PrintTitles" localSheetId="5" hidden="1">'dem6'!$13:$14</definedName>
    <definedName name="Z_239EE218_578E_4317_BEED_14D5D7089E27_.wvu.PrintTitles" localSheetId="6" hidden="1">'dem7'!$12:$14</definedName>
    <definedName name="Z_239EE218_578E_4317_BEED_14D5D7089E27_.wvu.PrintTitles" localSheetId="7" hidden="1">'dem9'!$12:$14</definedName>
    <definedName name="Z_239EE218_578E_4317_BEED_14D5D7089E27_.wvu.PrintTitles" localSheetId="11" hidden="1">gov!$12:$14</definedName>
    <definedName name="Z_302A3EA3_AE96_11D5_A646_0050BA3D7AFD_.wvu.Cols" localSheetId="9" hidden="1">'dem11'!#REF!</definedName>
    <definedName name="Z_302A3EA3_AE96_11D5_A646_0050BA3D7AFD_.wvu.Cols" localSheetId="10" hidden="1">'dem12'!#REF!</definedName>
    <definedName name="Z_302A3EA3_AE96_11D5_A646_0050BA3D7AFD_.wvu.Cols" localSheetId="12" hidden="1">'dem13'!#REF!</definedName>
    <definedName name="Z_302A3EA3_AE96_11D5_A646_0050BA3D7AFD_.wvu.Cols" localSheetId="14" hidden="1">'dem16'!#REF!</definedName>
    <definedName name="Z_302A3EA3_AE96_11D5_A646_0050BA3D7AFD_.wvu.Cols" localSheetId="2" hidden="1">'dem2'!#REF!</definedName>
    <definedName name="Z_302A3EA3_AE96_11D5_A646_0050BA3D7AFD_.wvu.Cols" localSheetId="20" hidden="1">'dem28'!#REF!</definedName>
    <definedName name="Z_302A3EA3_AE96_11D5_A646_0050BA3D7AFD_.wvu.Cols" localSheetId="21" hidden="1">'dem29'!#REF!</definedName>
    <definedName name="Z_302A3EA3_AE96_11D5_A646_0050BA3D7AFD_.wvu.Cols" localSheetId="3" hidden="1">'dem3'!#REF!</definedName>
    <definedName name="Z_302A3EA3_AE96_11D5_A646_0050BA3D7AFD_.wvu.Cols" localSheetId="22" hidden="1">'dem33'!#REF!</definedName>
    <definedName name="Z_302A3EA3_AE96_11D5_A646_0050BA3D7AFD_.wvu.Cols" localSheetId="23" hidden="1">'dem34'!#REF!</definedName>
    <definedName name="Z_302A3EA3_AE96_11D5_A646_0050BA3D7AFD_.wvu.Cols" localSheetId="24" hidden="1">'Dem35'!#REF!</definedName>
    <definedName name="Z_302A3EA3_AE96_11D5_A646_0050BA3D7AFD_.wvu.Cols" localSheetId="26" hidden="1">'dem38'!#REF!</definedName>
    <definedName name="Z_302A3EA3_AE96_11D5_A646_0050BA3D7AFD_.wvu.Cols" localSheetId="27" hidden="1">'dem39'!#REF!</definedName>
    <definedName name="Z_302A3EA3_AE96_11D5_A646_0050BA3D7AFD_.wvu.Cols" localSheetId="4" hidden="1">'dem4'!#REF!</definedName>
    <definedName name="Z_302A3EA3_AE96_11D5_A646_0050BA3D7AFD_.wvu.Cols" localSheetId="28" hidden="1">'dem40'!#REF!</definedName>
    <definedName name="Z_302A3EA3_AE96_11D5_A646_0050BA3D7AFD_.wvu.Cols" localSheetId="29" hidden="1">dem40A!#REF!</definedName>
    <definedName name="Z_302A3EA3_AE96_11D5_A646_0050BA3D7AFD_.wvu.Cols" localSheetId="30" hidden="1">'dem41'!#REF!</definedName>
    <definedName name="Z_302A3EA3_AE96_11D5_A646_0050BA3D7AFD_.wvu.Cols" localSheetId="31" hidden="1">'dem43'!#REF!</definedName>
    <definedName name="Z_302A3EA3_AE96_11D5_A646_0050BA3D7AFD_.wvu.Cols" localSheetId="32" hidden="1">'dem47'!#REF!</definedName>
    <definedName name="Z_302A3EA3_AE96_11D5_A646_0050BA3D7AFD_.wvu.Cols" localSheetId="6" hidden="1">'dem7'!#REF!</definedName>
    <definedName name="Z_302A3EA3_AE96_11D5_A646_0050BA3D7AFD_.wvu.Cols" localSheetId="7" hidden="1">'dem9'!#REF!</definedName>
    <definedName name="Z_302A3EA3_AE96_11D5_A646_0050BA3D7AFD_.wvu.Cols" localSheetId="11" hidden="1">gov!#REF!</definedName>
    <definedName name="Z_302A3EA3_AE96_11D5_A646_0050BA3D7AFD_.wvu.FilterData" localSheetId="8" hidden="1">'dem10'!$A$1:$H$69</definedName>
    <definedName name="Z_302A3EA3_AE96_11D5_A646_0050BA3D7AFD_.wvu.FilterData" localSheetId="9" hidden="1">'dem11'!$B$1:$H$50</definedName>
    <definedName name="Z_302A3EA3_AE96_11D5_A646_0050BA3D7AFD_.wvu.FilterData" localSheetId="10" hidden="1">'dem12'!$A$2:$H$22</definedName>
    <definedName name="Z_302A3EA3_AE96_11D5_A646_0050BA3D7AFD_.wvu.FilterData" localSheetId="12" hidden="1">'dem13'!$A$1:$H$89</definedName>
    <definedName name="Z_302A3EA3_AE96_11D5_A646_0050BA3D7AFD_.wvu.FilterData" localSheetId="13" hidden="1">'dem14'!$A$1:$H$55</definedName>
    <definedName name="Z_302A3EA3_AE96_11D5_A646_0050BA3D7AFD_.wvu.FilterData" localSheetId="14" hidden="1">'dem16'!$A$1:$H$14</definedName>
    <definedName name="Z_302A3EA3_AE96_11D5_A646_0050BA3D7AFD_.wvu.FilterData" localSheetId="15" hidden="1">'dem17'!$A$1:$H$26</definedName>
    <definedName name="Z_302A3EA3_AE96_11D5_A646_0050BA3D7AFD_.wvu.FilterData" localSheetId="16" hidden="1">'dem18'!$A$1:$H$26</definedName>
    <definedName name="Z_302A3EA3_AE96_11D5_A646_0050BA3D7AFD_.wvu.FilterData" localSheetId="2" hidden="1">'dem2'!$A$1:$H$13</definedName>
    <definedName name="Z_302A3EA3_AE96_11D5_A646_0050BA3D7AFD_.wvu.FilterData" localSheetId="17" hidden="1">'dem21'!$A$1:$H$25</definedName>
    <definedName name="Z_302A3EA3_AE96_11D5_A646_0050BA3D7AFD_.wvu.FilterData" localSheetId="18" hidden="1">'dem22'!$A$1:$H$89</definedName>
    <definedName name="Z_302A3EA3_AE96_11D5_A646_0050BA3D7AFD_.wvu.FilterData" localSheetId="19" hidden="1">'dem26'!$A$1:$N$38</definedName>
    <definedName name="Z_302A3EA3_AE96_11D5_A646_0050BA3D7AFD_.wvu.FilterData" localSheetId="20" hidden="1">'dem28'!$A$1:$H$43</definedName>
    <definedName name="Z_302A3EA3_AE96_11D5_A646_0050BA3D7AFD_.wvu.FilterData" localSheetId="21" hidden="1">'dem29'!$A$1:$H$48</definedName>
    <definedName name="Z_302A3EA3_AE96_11D5_A646_0050BA3D7AFD_.wvu.FilterData" localSheetId="3" hidden="1">'dem3'!$A$1:$H$47</definedName>
    <definedName name="Z_302A3EA3_AE96_11D5_A646_0050BA3D7AFD_.wvu.FilterData" localSheetId="22" hidden="1">'dem33'!$A$1:$H$14</definedName>
    <definedName name="Z_302A3EA3_AE96_11D5_A646_0050BA3D7AFD_.wvu.FilterData" localSheetId="23" hidden="1">'dem34'!$A$1:$H$14</definedName>
    <definedName name="Z_302A3EA3_AE96_11D5_A646_0050BA3D7AFD_.wvu.FilterData" localSheetId="24" hidden="1">'Dem35'!$A$1:$H$14</definedName>
    <definedName name="Z_302A3EA3_AE96_11D5_A646_0050BA3D7AFD_.wvu.FilterData" localSheetId="25" hidden="1">'dem36'!$A$1:$H$14</definedName>
    <definedName name="Z_302A3EA3_AE96_11D5_A646_0050BA3D7AFD_.wvu.FilterData" localSheetId="26" hidden="1">'dem38'!$A$1:$H$14</definedName>
    <definedName name="Z_302A3EA3_AE96_11D5_A646_0050BA3D7AFD_.wvu.FilterData" localSheetId="27" hidden="1">'dem39'!$A$1:$H$14</definedName>
    <definedName name="Z_302A3EA3_AE96_11D5_A646_0050BA3D7AFD_.wvu.FilterData" localSheetId="4" hidden="1">'dem4'!$A$1:$H$35</definedName>
    <definedName name="Z_302A3EA3_AE96_11D5_A646_0050BA3D7AFD_.wvu.FilterData" localSheetId="28" hidden="1">'dem40'!$A$1:$M$53</definedName>
    <definedName name="Z_302A3EA3_AE96_11D5_A646_0050BA3D7AFD_.wvu.FilterData" localSheetId="29" hidden="1">dem40A!$A$1:$H$14</definedName>
    <definedName name="Z_302A3EA3_AE96_11D5_A646_0050BA3D7AFD_.wvu.FilterData" localSheetId="30" hidden="1">'dem41'!$A$1:$H$67</definedName>
    <definedName name="Z_302A3EA3_AE96_11D5_A646_0050BA3D7AFD_.wvu.FilterData" localSheetId="31" hidden="1">'dem43'!$A$1:$H$21</definedName>
    <definedName name="Z_302A3EA3_AE96_11D5_A646_0050BA3D7AFD_.wvu.FilterData" localSheetId="32" hidden="1">'dem47'!$A$1:$H$24</definedName>
    <definedName name="Z_302A3EA3_AE96_11D5_A646_0050BA3D7AFD_.wvu.FilterData" localSheetId="5" hidden="1">'dem6'!$A$1:$H$27</definedName>
    <definedName name="Z_302A3EA3_AE96_11D5_A646_0050BA3D7AFD_.wvu.FilterData" localSheetId="6" hidden="1">'dem7'!$A$1:$H$71</definedName>
    <definedName name="Z_302A3EA3_AE96_11D5_A646_0050BA3D7AFD_.wvu.FilterData" localSheetId="7" hidden="1">'dem9'!$A$1:$H$40</definedName>
    <definedName name="Z_302A3EA3_AE96_11D5_A646_0050BA3D7AFD_.wvu.FilterData" localSheetId="11" hidden="1">gov!$A$1:$H$22</definedName>
    <definedName name="Z_302A3EA3_AE96_11D5_A646_0050BA3D7AFD_.wvu.PrintArea" localSheetId="8" hidden="1">'dem10'!$A$1:$H$55</definedName>
    <definedName name="Z_302A3EA3_AE96_11D5_A646_0050BA3D7AFD_.wvu.PrintArea" localSheetId="9" hidden="1">'dem11'!$A$1:$H$50</definedName>
    <definedName name="Z_302A3EA3_AE96_11D5_A646_0050BA3D7AFD_.wvu.PrintArea" localSheetId="10" hidden="1">'dem12'!$A$2:$H$22</definedName>
    <definedName name="Z_302A3EA3_AE96_11D5_A646_0050BA3D7AFD_.wvu.PrintArea" localSheetId="12" hidden="1">'dem13'!$A$1:$H$89</definedName>
    <definedName name="Z_302A3EA3_AE96_11D5_A646_0050BA3D7AFD_.wvu.PrintArea" localSheetId="13" hidden="1">'dem14'!$A$1:$H$54</definedName>
    <definedName name="Z_302A3EA3_AE96_11D5_A646_0050BA3D7AFD_.wvu.PrintArea" localSheetId="14" hidden="1">'dem16'!$A$1:$H$14</definedName>
    <definedName name="Z_302A3EA3_AE96_11D5_A646_0050BA3D7AFD_.wvu.PrintArea" localSheetId="15" hidden="1">'dem17'!$A$1:$H$14</definedName>
    <definedName name="Z_302A3EA3_AE96_11D5_A646_0050BA3D7AFD_.wvu.PrintArea" localSheetId="16" hidden="1">'dem18'!$A$1:$H$14</definedName>
    <definedName name="Z_302A3EA3_AE96_11D5_A646_0050BA3D7AFD_.wvu.PrintArea" localSheetId="2" hidden="1">'dem2'!$A$1:$H$13</definedName>
    <definedName name="Z_302A3EA3_AE96_11D5_A646_0050BA3D7AFD_.wvu.PrintArea" localSheetId="17" hidden="1">'dem21'!$A$1:$H$25</definedName>
    <definedName name="Z_302A3EA3_AE96_11D5_A646_0050BA3D7AFD_.wvu.PrintArea" localSheetId="18" hidden="1">'dem22'!$A$1:$H$89</definedName>
    <definedName name="Z_302A3EA3_AE96_11D5_A646_0050BA3D7AFD_.wvu.PrintArea" localSheetId="19" hidden="1">'dem26'!$A$1:$N$14</definedName>
    <definedName name="Z_302A3EA3_AE96_11D5_A646_0050BA3D7AFD_.wvu.PrintArea" localSheetId="20" hidden="1">'dem28'!$A$1:$H$14</definedName>
    <definedName name="Z_302A3EA3_AE96_11D5_A646_0050BA3D7AFD_.wvu.PrintArea" localSheetId="21" hidden="1">'dem29'!$A$1:$H$14</definedName>
    <definedName name="Z_302A3EA3_AE96_11D5_A646_0050BA3D7AFD_.wvu.PrintArea" localSheetId="3" hidden="1">'dem3'!$A$1:$H$50</definedName>
    <definedName name="Z_302A3EA3_AE96_11D5_A646_0050BA3D7AFD_.wvu.PrintArea" localSheetId="22" hidden="1">'dem33'!$B$1:$H$14</definedName>
    <definedName name="Z_302A3EA3_AE96_11D5_A646_0050BA3D7AFD_.wvu.PrintArea" localSheetId="23" hidden="1">'dem34'!$A$1:$H$14</definedName>
    <definedName name="Z_302A3EA3_AE96_11D5_A646_0050BA3D7AFD_.wvu.PrintArea" localSheetId="24" hidden="1">'Dem35'!$A$1:$H$14</definedName>
    <definedName name="Z_302A3EA3_AE96_11D5_A646_0050BA3D7AFD_.wvu.PrintArea" localSheetId="26" hidden="1">'dem38'!$A$1:$H$14</definedName>
    <definedName name="Z_302A3EA3_AE96_11D5_A646_0050BA3D7AFD_.wvu.PrintArea" localSheetId="27" hidden="1">'dem39'!$A$1:$H$14</definedName>
    <definedName name="Z_302A3EA3_AE96_11D5_A646_0050BA3D7AFD_.wvu.PrintArea" localSheetId="4" hidden="1">'dem4'!$A$1:$H$38</definedName>
    <definedName name="Z_302A3EA3_AE96_11D5_A646_0050BA3D7AFD_.wvu.PrintArea" localSheetId="28" hidden="1">'dem40'!$A$1:$M$53</definedName>
    <definedName name="Z_302A3EA3_AE96_11D5_A646_0050BA3D7AFD_.wvu.PrintArea" localSheetId="29" hidden="1">dem40A!$A$1:$H$14</definedName>
    <definedName name="Z_302A3EA3_AE96_11D5_A646_0050BA3D7AFD_.wvu.PrintArea" localSheetId="30" hidden="1">'dem41'!$A$1:$H$67</definedName>
    <definedName name="Z_302A3EA3_AE96_11D5_A646_0050BA3D7AFD_.wvu.PrintArea" localSheetId="31" hidden="1">'dem43'!$A$1:$H$21</definedName>
    <definedName name="Z_302A3EA3_AE96_11D5_A646_0050BA3D7AFD_.wvu.PrintArea" localSheetId="32" hidden="1">'dem47'!$A$1:$H$24</definedName>
    <definedName name="Z_302A3EA3_AE96_11D5_A646_0050BA3D7AFD_.wvu.PrintArea" localSheetId="5" hidden="1">'dem6'!$A$1:$H$14</definedName>
    <definedName name="Z_302A3EA3_AE96_11D5_A646_0050BA3D7AFD_.wvu.PrintArea" localSheetId="6" hidden="1">'dem7'!$A$1:$H$66</definedName>
    <definedName name="Z_302A3EA3_AE96_11D5_A646_0050BA3D7AFD_.wvu.PrintArea" localSheetId="7" hidden="1">'dem9'!$A$1:$H$35</definedName>
    <definedName name="Z_302A3EA3_AE96_11D5_A646_0050BA3D7AFD_.wvu.PrintArea" localSheetId="11" hidden="1">gov!$A$1:$H$22</definedName>
    <definedName name="Z_302A3EA3_AE96_11D5_A646_0050BA3D7AFD_.wvu.PrintTitles" localSheetId="8" hidden="1">'dem10'!$14:$16</definedName>
    <definedName name="Z_302A3EA3_AE96_11D5_A646_0050BA3D7AFD_.wvu.PrintTitles" localSheetId="9" hidden="1">'dem11'!$12:$14</definedName>
    <definedName name="Z_302A3EA3_AE96_11D5_A646_0050BA3D7AFD_.wvu.PrintTitles" localSheetId="10" hidden="1">'dem12'!$12:$14</definedName>
    <definedName name="Z_302A3EA3_AE96_11D5_A646_0050BA3D7AFD_.wvu.PrintTitles" localSheetId="12" hidden="1">'dem13'!$12:$14</definedName>
    <definedName name="Z_302A3EA3_AE96_11D5_A646_0050BA3D7AFD_.wvu.PrintTitles" localSheetId="13" hidden="1">'dem14'!$12:$14</definedName>
    <definedName name="Z_302A3EA3_AE96_11D5_A646_0050BA3D7AFD_.wvu.PrintTitles" localSheetId="14" hidden="1">'dem16'!$12:$14</definedName>
    <definedName name="Z_302A3EA3_AE96_11D5_A646_0050BA3D7AFD_.wvu.PrintTitles" localSheetId="2" hidden="1">'dem2'!$11:$13</definedName>
    <definedName name="Z_302A3EA3_AE96_11D5_A646_0050BA3D7AFD_.wvu.PrintTitles" localSheetId="17" hidden="1">'dem21'!$12:$13</definedName>
    <definedName name="Z_302A3EA3_AE96_11D5_A646_0050BA3D7AFD_.wvu.PrintTitles" localSheetId="18" hidden="1">'dem22'!$12:$13</definedName>
    <definedName name="Z_302A3EA3_AE96_11D5_A646_0050BA3D7AFD_.wvu.PrintTitles" localSheetId="19" hidden="1">'dem26'!$12:$14</definedName>
    <definedName name="Z_302A3EA3_AE96_11D5_A646_0050BA3D7AFD_.wvu.PrintTitles" localSheetId="20" hidden="1">'dem28'!$12:$14</definedName>
    <definedName name="Z_302A3EA3_AE96_11D5_A646_0050BA3D7AFD_.wvu.PrintTitles" localSheetId="21" hidden="1">'dem29'!$12:$14</definedName>
    <definedName name="Z_302A3EA3_AE96_11D5_A646_0050BA3D7AFD_.wvu.PrintTitles" localSheetId="3" hidden="1">'dem3'!$12:$14</definedName>
    <definedName name="Z_302A3EA3_AE96_11D5_A646_0050BA3D7AFD_.wvu.PrintTitles" localSheetId="22" hidden="1">'dem33'!$12:$14</definedName>
    <definedName name="Z_302A3EA3_AE96_11D5_A646_0050BA3D7AFD_.wvu.PrintTitles" localSheetId="23" hidden="1">'dem34'!$12:$14</definedName>
    <definedName name="Z_302A3EA3_AE96_11D5_A646_0050BA3D7AFD_.wvu.PrintTitles" localSheetId="24" hidden="1">'Dem35'!$12:$14</definedName>
    <definedName name="Z_302A3EA3_AE96_11D5_A646_0050BA3D7AFD_.wvu.PrintTitles" localSheetId="25" hidden="1">'dem36'!$11:$13</definedName>
    <definedName name="Z_302A3EA3_AE96_11D5_A646_0050BA3D7AFD_.wvu.PrintTitles" localSheetId="26" hidden="1">'dem38'!$12:$14</definedName>
    <definedName name="Z_302A3EA3_AE96_11D5_A646_0050BA3D7AFD_.wvu.PrintTitles" localSheetId="27" hidden="1">'dem39'!$12:$14</definedName>
    <definedName name="Z_302A3EA3_AE96_11D5_A646_0050BA3D7AFD_.wvu.PrintTitles" localSheetId="4" hidden="1">'dem4'!$12:$14</definedName>
    <definedName name="Z_302A3EA3_AE96_11D5_A646_0050BA3D7AFD_.wvu.PrintTitles" localSheetId="28" hidden="1">'dem40'!$12:$14</definedName>
    <definedName name="Z_302A3EA3_AE96_11D5_A646_0050BA3D7AFD_.wvu.PrintTitles" localSheetId="29" hidden="1">dem40A!$12:$14</definedName>
    <definedName name="Z_302A3EA3_AE96_11D5_A646_0050BA3D7AFD_.wvu.PrintTitles" localSheetId="30" hidden="1">'dem41'!$13:$14</definedName>
    <definedName name="Z_302A3EA3_AE96_11D5_A646_0050BA3D7AFD_.wvu.PrintTitles" localSheetId="31" hidden="1">'dem43'!$12:$14</definedName>
    <definedName name="Z_302A3EA3_AE96_11D5_A646_0050BA3D7AFD_.wvu.PrintTitles" localSheetId="32" hidden="1">'dem47'!$12:$14</definedName>
    <definedName name="Z_302A3EA3_AE96_11D5_A646_0050BA3D7AFD_.wvu.PrintTitles" localSheetId="5" hidden="1">'dem6'!$13:$14</definedName>
    <definedName name="Z_302A3EA3_AE96_11D5_A646_0050BA3D7AFD_.wvu.PrintTitles" localSheetId="6" hidden="1">'dem7'!$12:$14</definedName>
    <definedName name="Z_302A3EA3_AE96_11D5_A646_0050BA3D7AFD_.wvu.PrintTitles" localSheetId="7" hidden="1">'dem9'!$12:$14</definedName>
    <definedName name="Z_302A3EA3_AE96_11D5_A646_0050BA3D7AFD_.wvu.PrintTitles" localSheetId="11" hidden="1">gov!$12:$14</definedName>
    <definedName name="Z_303217B7_C1BB_4C0E_8134_350D0424548B_.wvu.FilterData" localSheetId="1" hidden="1">Rev_Cap!$A$6:$I$38</definedName>
    <definedName name="Z_36DBA021_0ECB_11D4_8064_004005726899_.wvu.Cols" localSheetId="9" hidden="1">'dem11'!#REF!</definedName>
    <definedName name="Z_36DBA021_0ECB_11D4_8064_004005726899_.wvu.Cols" localSheetId="10" hidden="1">'dem12'!#REF!</definedName>
    <definedName name="Z_36DBA021_0ECB_11D4_8064_004005726899_.wvu.Cols" localSheetId="12" hidden="1">'dem13'!#REF!</definedName>
    <definedName name="Z_36DBA021_0ECB_11D4_8064_004005726899_.wvu.Cols" localSheetId="14" hidden="1">'dem16'!#REF!</definedName>
    <definedName name="Z_36DBA021_0ECB_11D4_8064_004005726899_.wvu.Cols" localSheetId="2" hidden="1">'dem2'!#REF!</definedName>
    <definedName name="Z_36DBA021_0ECB_11D4_8064_004005726899_.wvu.Cols" localSheetId="20" hidden="1">'dem28'!#REF!</definedName>
    <definedName name="Z_36DBA021_0ECB_11D4_8064_004005726899_.wvu.Cols" localSheetId="21" hidden="1">'dem29'!#REF!</definedName>
    <definedName name="Z_36DBA021_0ECB_11D4_8064_004005726899_.wvu.Cols" localSheetId="3" hidden="1">'dem3'!#REF!</definedName>
    <definedName name="Z_36DBA021_0ECB_11D4_8064_004005726899_.wvu.Cols" localSheetId="22" hidden="1">'dem33'!#REF!</definedName>
    <definedName name="Z_36DBA021_0ECB_11D4_8064_004005726899_.wvu.Cols" localSheetId="23" hidden="1">'dem34'!#REF!</definedName>
    <definedName name="Z_36DBA021_0ECB_11D4_8064_004005726899_.wvu.Cols" localSheetId="24" hidden="1">'Dem35'!#REF!</definedName>
    <definedName name="Z_36DBA021_0ECB_11D4_8064_004005726899_.wvu.Cols" localSheetId="26" hidden="1">'dem38'!#REF!</definedName>
    <definedName name="Z_36DBA021_0ECB_11D4_8064_004005726899_.wvu.Cols" localSheetId="27" hidden="1">'dem39'!#REF!</definedName>
    <definedName name="Z_36DBA021_0ECB_11D4_8064_004005726899_.wvu.Cols" localSheetId="4" hidden="1">'dem4'!#REF!</definedName>
    <definedName name="Z_36DBA021_0ECB_11D4_8064_004005726899_.wvu.Cols" localSheetId="28" hidden="1">'dem40'!#REF!</definedName>
    <definedName name="Z_36DBA021_0ECB_11D4_8064_004005726899_.wvu.Cols" localSheetId="29" hidden="1">dem40A!#REF!</definedName>
    <definedName name="Z_36DBA021_0ECB_11D4_8064_004005726899_.wvu.Cols" localSheetId="30" hidden="1">'dem41'!#REF!</definedName>
    <definedName name="Z_36DBA021_0ECB_11D4_8064_004005726899_.wvu.Cols" localSheetId="31" hidden="1">'dem43'!#REF!</definedName>
    <definedName name="Z_36DBA021_0ECB_11D4_8064_004005726899_.wvu.Cols" localSheetId="32" hidden="1">'dem47'!#REF!</definedName>
    <definedName name="Z_36DBA021_0ECB_11D4_8064_004005726899_.wvu.Cols" localSheetId="6" hidden="1">'dem7'!#REF!</definedName>
    <definedName name="Z_36DBA021_0ECB_11D4_8064_004005726899_.wvu.Cols" localSheetId="7" hidden="1">'dem9'!#REF!</definedName>
    <definedName name="Z_36DBA021_0ECB_11D4_8064_004005726899_.wvu.Cols" localSheetId="11" hidden="1">gov!#REF!</definedName>
    <definedName name="Z_36DBA021_0ECB_11D4_8064_004005726899_.wvu.FilterData" localSheetId="9" hidden="1">'dem11'!#REF!</definedName>
    <definedName name="Z_36DBA021_0ECB_11D4_8064_004005726899_.wvu.FilterData" localSheetId="10" hidden="1">'dem12'!#REF!</definedName>
    <definedName name="Z_36DBA021_0ECB_11D4_8064_004005726899_.wvu.FilterData" localSheetId="12" hidden="1">'dem13'!#REF!</definedName>
    <definedName name="Z_36DBA021_0ECB_11D4_8064_004005726899_.wvu.FilterData" localSheetId="14" hidden="1">'dem16'!#REF!</definedName>
    <definedName name="Z_36DBA021_0ECB_11D4_8064_004005726899_.wvu.FilterData" localSheetId="2" hidden="1">'dem2'!#REF!</definedName>
    <definedName name="Z_36DBA021_0ECB_11D4_8064_004005726899_.wvu.FilterData" localSheetId="17" hidden="1">'dem21'!#REF!</definedName>
    <definedName name="Z_36DBA021_0ECB_11D4_8064_004005726899_.wvu.FilterData" localSheetId="18" hidden="1">'dem22'!#REF!</definedName>
    <definedName name="Z_36DBA021_0ECB_11D4_8064_004005726899_.wvu.FilterData" localSheetId="20" hidden="1">'dem28'!#REF!</definedName>
    <definedName name="Z_36DBA021_0ECB_11D4_8064_004005726899_.wvu.FilterData" localSheetId="21" hidden="1">'dem29'!#REF!</definedName>
    <definedName name="Z_36DBA021_0ECB_11D4_8064_004005726899_.wvu.FilterData" localSheetId="3" hidden="1">'dem3'!#REF!</definedName>
    <definedName name="Z_36DBA021_0ECB_11D4_8064_004005726899_.wvu.FilterData" localSheetId="22" hidden="1">'dem33'!#REF!</definedName>
    <definedName name="Z_36DBA021_0ECB_11D4_8064_004005726899_.wvu.FilterData" localSheetId="23" hidden="1">'dem34'!#REF!</definedName>
    <definedName name="Z_36DBA021_0ECB_11D4_8064_004005726899_.wvu.FilterData" localSheetId="24" hidden="1">'Dem35'!#REF!</definedName>
    <definedName name="Z_36DBA021_0ECB_11D4_8064_004005726899_.wvu.FilterData" localSheetId="25" hidden="1">'dem36'!#REF!</definedName>
    <definedName name="Z_36DBA021_0ECB_11D4_8064_004005726899_.wvu.FilterData" localSheetId="26" hidden="1">'dem38'!#REF!</definedName>
    <definedName name="Z_36DBA021_0ECB_11D4_8064_004005726899_.wvu.FilterData" localSheetId="4" hidden="1">'dem4'!#REF!</definedName>
    <definedName name="Z_36DBA021_0ECB_11D4_8064_004005726899_.wvu.FilterData" localSheetId="28" hidden="1">'dem40'!$C$16:$C$53</definedName>
    <definedName name="Z_36DBA021_0ECB_11D4_8064_004005726899_.wvu.FilterData" localSheetId="29" hidden="1">dem40A!#REF!</definedName>
    <definedName name="Z_36DBA021_0ECB_11D4_8064_004005726899_.wvu.FilterData" localSheetId="30" hidden="1">'dem41'!#REF!</definedName>
    <definedName name="Z_36DBA021_0ECB_11D4_8064_004005726899_.wvu.FilterData" localSheetId="31" hidden="1">'dem43'!#REF!</definedName>
    <definedName name="Z_36DBA021_0ECB_11D4_8064_004005726899_.wvu.FilterData" localSheetId="32" hidden="1">'dem47'!#REF!</definedName>
    <definedName name="Z_36DBA021_0ECB_11D4_8064_004005726899_.wvu.FilterData" localSheetId="6" hidden="1">'dem7'!#REF!</definedName>
    <definedName name="Z_36DBA021_0ECB_11D4_8064_004005726899_.wvu.FilterData" localSheetId="7" hidden="1">'dem9'!#REF!</definedName>
    <definedName name="Z_36DBA021_0ECB_11D4_8064_004005726899_.wvu.FilterData" localSheetId="11" hidden="1">gov!#REF!</definedName>
    <definedName name="Z_36DBA021_0ECB_11D4_8064_004005726899_.wvu.PrintArea" localSheetId="9" hidden="1">'dem11'!$A$1:$H$50</definedName>
    <definedName name="Z_36DBA021_0ECB_11D4_8064_004005726899_.wvu.PrintArea" localSheetId="10" hidden="1">'dem12'!$A$2:$H$22</definedName>
    <definedName name="Z_36DBA021_0ECB_11D4_8064_004005726899_.wvu.PrintArea" localSheetId="12" hidden="1">'dem13'!$A$1:$H$89</definedName>
    <definedName name="Z_36DBA021_0ECB_11D4_8064_004005726899_.wvu.PrintArea" localSheetId="13" hidden="1">'dem14'!$A$1:$H$54</definedName>
    <definedName name="Z_36DBA021_0ECB_11D4_8064_004005726899_.wvu.PrintArea" localSheetId="14" hidden="1">'dem16'!$A$1:$H$14</definedName>
    <definedName name="Z_36DBA021_0ECB_11D4_8064_004005726899_.wvu.PrintArea" localSheetId="15" hidden="1">'dem17'!$A$1:$H$14</definedName>
    <definedName name="Z_36DBA021_0ECB_11D4_8064_004005726899_.wvu.PrintArea" localSheetId="16" hidden="1">'dem18'!$A$1:$H$14</definedName>
    <definedName name="Z_36DBA021_0ECB_11D4_8064_004005726899_.wvu.PrintArea" localSheetId="2" hidden="1">'dem2'!$A$1:$H$13</definedName>
    <definedName name="Z_36DBA021_0ECB_11D4_8064_004005726899_.wvu.PrintArea" localSheetId="17" hidden="1">'dem21'!$A$1:$H$25</definedName>
    <definedName name="Z_36DBA021_0ECB_11D4_8064_004005726899_.wvu.PrintArea" localSheetId="18" hidden="1">'dem22'!$A$1:$H$89</definedName>
    <definedName name="Z_36DBA021_0ECB_11D4_8064_004005726899_.wvu.PrintArea" localSheetId="20" hidden="1">'dem28'!$A$1:$H$14</definedName>
    <definedName name="Z_36DBA021_0ECB_11D4_8064_004005726899_.wvu.PrintArea" localSheetId="21" hidden="1">'dem29'!$A$1:$H$14</definedName>
    <definedName name="Z_36DBA021_0ECB_11D4_8064_004005726899_.wvu.PrintArea" localSheetId="3" hidden="1">'dem3'!$A$1:$H$46</definedName>
    <definedName name="Z_36DBA021_0ECB_11D4_8064_004005726899_.wvu.PrintArea" localSheetId="22" hidden="1">'dem33'!$A$1:$H$14</definedName>
    <definedName name="Z_36DBA021_0ECB_11D4_8064_004005726899_.wvu.PrintArea" localSheetId="23" hidden="1">'dem34'!$A$1:$H$14</definedName>
    <definedName name="Z_36DBA021_0ECB_11D4_8064_004005726899_.wvu.PrintArea" localSheetId="26" hidden="1">'dem38'!$A$1:$H$14</definedName>
    <definedName name="Z_36DBA021_0ECB_11D4_8064_004005726899_.wvu.PrintArea" localSheetId="27" hidden="1">'dem39'!$A$1:$H$14</definedName>
    <definedName name="Z_36DBA021_0ECB_11D4_8064_004005726899_.wvu.PrintArea" localSheetId="4" hidden="1">'dem4'!$A$1:$H$33</definedName>
    <definedName name="Z_36DBA021_0ECB_11D4_8064_004005726899_.wvu.PrintArea" localSheetId="28" hidden="1">'dem40'!$A$1:$M$53</definedName>
    <definedName name="Z_36DBA021_0ECB_11D4_8064_004005726899_.wvu.PrintArea" localSheetId="29" hidden="1">dem40A!$A$1:$H$14</definedName>
    <definedName name="Z_36DBA021_0ECB_11D4_8064_004005726899_.wvu.PrintArea" localSheetId="30" hidden="1">'dem41'!$A$2:$H$67</definedName>
    <definedName name="Z_36DBA021_0ECB_11D4_8064_004005726899_.wvu.PrintArea" localSheetId="31" hidden="1">'dem43'!$A$1:$H$14</definedName>
    <definedName name="Z_36DBA021_0ECB_11D4_8064_004005726899_.wvu.PrintArea" localSheetId="32" hidden="1">'dem47'!$A$1:$H$14</definedName>
    <definedName name="Z_36DBA021_0ECB_11D4_8064_004005726899_.wvu.PrintArea" localSheetId="5" hidden="1">'dem6'!$A$1:$H$14</definedName>
    <definedName name="Z_36DBA021_0ECB_11D4_8064_004005726899_.wvu.PrintArea" localSheetId="6" hidden="1">'dem7'!$A$1:$H$14</definedName>
    <definedName name="Z_36DBA021_0ECB_11D4_8064_004005726899_.wvu.PrintArea" localSheetId="7" hidden="1">'dem9'!$A$1:$H$14</definedName>
    <definedName name="Z_36DBA021_0ECB_11D4_8064_004005726899_.wvu.PrintArea" localSheetId="11" hidden="1">gov!$A$1:$H$14</definedName>
    <definedName name="Z_36DBA021_0ECB_11D4_8064_004005726899_.wvu.PrintTitles" localSheetId="8" hidden="1">'dem10'!$14:$16</definedName>
    <definedName name="Z_36DBA021_0ECB_11D4_8064_004005726899_.wvu.PrintTitles" localSheetId="9" hidden="1">'dem11'!$12:$14</definedName>
    <definedName name="Z_36DBA021_0ECB_11D4_8064_004005726899_.wvu.PrintTitles" localSheetId="10" hidden="1">'dem12'!$12:$14</definedName>
    <definedName name="Z_36DBA021_0ECB_11D4_8064_004005726899_.wvu.PrintTitles" localSheetId="12" hidden="1">'dem13'!$12:$14</definedName>
    <definedName name="Z_36DBA021_0ECB_11D4_8064_004005726899_.wvu.PrintTitles" localSheetId="13" hidden="1">'dem14'!$12:$14</definedName>
    <definedName name="Z_36DBA021_0ECB_11D4_8064_004005726899_.wvu.PrintTitles" localSheetId="14" hidden="1">'dem16'!$12:$14</definedName>
    <definedName name="Z_36DBA021_0ECB_11D4_8064_004005726899_.wvu.PrintTitles" localSheetId="2" hidden="1">'dem2'!$11:$13</definedName>
    <definedName name="Z_36DBA021_0ECB_11D4_8064_004005726899_.wvu.PrintTitles" localSheetId="17" hidden="1">'dem21'!$12:$13</definedName>
    <definedName name="Z_36DBA021_0ECB_11D4_8064_004005726899_.wvu.PrintTitles" localSheetId="18" hidden="1">'dem22'!$12:$13</definedName>
    <definedName name="Z_36DBA021_0ECB_11D4_8064_004005726899_.wvu.PrintTitles" localSheetId="19" hidden="1">'dem26'!$12:$14</definedName>
    <definedName name="Z_36DBA021_0ECB_11D4_8064_004005726899_.wvu.PrintTitles" localSheetId="20" hidden="1">'dem28'!$12:$14</definedName>
    <definedName name="Z_36DBA021_0ECB_11D4_8064_004005726899_.wvu.PrintTitles" localSheetId="21" hidden="1">'dem29'!$12:$14</definedName>
    <definedName name="Z_36DBA021_0ECB_11D4_8064_004005726899_.wvu.PrintTitles" localSheetId="3" hidden="1">'dem3'!$12:$14</definedName>
    <definedName name="Z_36DBA021_0ECB_11D4_8064_004005726899_.wvu.PrintTitles" localSheetId="22" hidden="1">'dem33'!$12:$14</definedName>
    <definedName name="Z_36DBA021_0ECB_11D4_8064_004005726899_.wvu.PrintTitles" localSheetId="23" hidden="1">'dem34'!$12:$14</definedName>
    <definedName name="Z_36DBA021_0ECB_11D4_8064_004005726899_.wvu.PrintTitles" localSheetId="24" hidden="1">'Dem35'!$12:$14</definedName>
    <definedName name="Z_36DBA021_0ECB_11D4_8064_004005726899_.wvu.PrintTitles" localSheetId="25" hidden="1">'dem36'!$11:$13</definedName>
    <definedName name="Z_36DBA021_0ECB_11D4_8064_004005726899_.wvu.PrintTitles" localSheetId="26" hidden="1">'dem38'!$12:$14</definedName>
    <definedName name="Z_36DBA021_0ECB_11D4_8064_004005726899_.wvu.PrintTitles" localSheetId="27" hidden="1">'dem39'!$12:$14</definedName>
    <definedName name="Z_36DBA021_0ECB_11D4_8064_004005726899_.wvu.PrintTitles" localSheetId="4" hidden="1">'dem4'!$12:$14</definedName>
    <definedName name="Z_36DBA021_0ECB_11D4_8064_004005726899_.wvu.PrintTitles" localSheetId="28" hidden="1">'dem40'!$12:$14</definedName>
    <definedName name="Z_36DBA021_0ECB_11D4_8064_004005726899_.wvu.PrintTitles" localSheetId="29" hidden="1">dem40A!$12:$14</definedName>
    <definedName name="Z_36DBA021_0ECB_11D4_8064_004005726899_.wvu.PrintTitles" localSheetId="30" hidden="1">'dem41'!$13:$14</definedName>
    <definedName name="Z_36DBA021_0ECB_11D4_8064_004005726899_.wvu.PrintTitles" localSheetId="31" hidden="1">'dem43'!$12:$14</definedName>
    <definedName name="Z_36DBA021_0ECB_11D4_8064_004005726899_.wvu.PrintTitles" localSheetId="32" hidden="1">'dem47'!$12:$14</definedName>
    <definedName name="Z_36DBA021_0ECB_11D4_8064_004005726899_.wvu.PrintTitles" localSheetId="5" hidden="1">'dem6'!$13:$14</definedName>
    <definedName name="Z_36DBA021_0ECB_11D4_8064_004005726899_.wvu.PrintTitles" localSheetId="6" hidden="1">'dem7'!$12:$14</definedName>
    <definedName name="Z_36DBA021_0ECB_11D4_8064_004005726899_.wvu.PrintTitles" localSheetId="7" hidden="1">'dem9'!$12:$14</definedName>
    <definedName name="Z_36DBA021_0ECB_11D4_8064_004005726899_.wvu.PrintTitles" localSheetId="11" hidden="1">gov!$12:$14</definedName>
    <definedName name="Z_44B5F5DE_C96C_4269_969A_574D4EEEEEF5_.wvu.FilterData" localSheetId="1" hidden="1">Rev_Cap!$A$6:$I$38</definedName>
    <definedName name="Z_500B8DB8_F286_4AC6_8FFB_9BFEC967AB3A_.wvu.FilterData" localSheetId="10" hidden="1">'dem12'!$A$23:$H$52</definedName>
    <definedName name="Z_500B8DB8_F286_4AC6_8FFB_9BFEC967AB3A_.wvu.PrintArea" localSheetId="10" hidden="1">'dem12'!$A$2:$H$22</definedName>
    <definedName name="Z_500B8DB8_F286_4AC6_8FFB_9BFEC967AB3A_.wvu.PrintTitles" localSheetId="10" hidden="1">'dem12'!$12:$14</definedName>
    <definedName name="Z_5071B95B_B9AE_41D2_8D05_F6F32A4219CA_.wvu.FilterData" localSheetId="2" hidden="1">'dem2'!#REF!</definedName>
    <definedName name="Z_5BE1487B_58C1_4CCA_A8B8_E6AB94BEF19E_.wvu.FilterData" localSheetId="1" hidden="1">Rev_Cap!$A$6:$I$38</definedName>
    <definedName name="Z_93EBE921_AE91_11D5_8685_004005726899_.wvu.Cols" localSheetId="9" hidden="1">'dem11'!#REF!</definedName>
    <definedName name="Z_93EBE921_AE91_11D5_8685_004005726899_.wvu.Cols" localSheetId="10" hidden="1">'dem12'!#REF!</definedName>
    <definedName name="Z_93EBE921_AE91_11D5_8685_004005726899_.wvu.Cols" localSheetId="12" hidden="1">'dem13'!#REF!</definedName>
    <definedName name="Z_93EBE921_AE91_11D5_8685_004005726899_.wvu.Cols" localSheetId="14" hidden="1">'dem16'!#REF!</definedName>
    <definedName name="Z_93EBE921_AE91_11D5_8685_004005726899_.wvu.Cols" localSheetId="2" hidden="1">'dem2'!#REF!</definedName>
    <definedName name="Z_93EBE921_AE91_11D5_8685_004005726899_.wvu.Cols" localSheetId="20" hidden="1">'dem28'!#REF!</definedName>
    <definedName name="Z_93EBE921_AE91_11D5_8685_004005726899_.wvu.Cols" localSheetId="21" hidden="1">'dem29'!#REF!</definedName>
    <definedName name="Z_93EBE921_AE91_11D5_8685_004005726899_.wvu.Cols" localSheetId="3" hidden="1">'dem3'!#REF!</definedName>
    <definedName name="Z_93EBE921_AE91_11D5_8685_004005726899_.wvu.Cols" localSheetId="22" hidden="1">'dem33'!#REF!</definedName>
    <definedName name="Z_93EBE921_AE91_11D5_8685_004005726899_.wvu.Cols" localSheetId="23" hidden="1">'dem34'!#REF!</definedName>
    <definedName name="Z_93EBE921_AE91_11D5_8685_004005726899_.wvu.Cols" localSheetId="24" hidden="1">'Dem35'!#REF!</definedName>
    <definedName name="Z_93EBE921_AE91_11D5_8685_004005726899_.wvu.Cols" localSheetId="26" hidden="1">'dem38'!#REF!</definedName>
    <definedName name="Z_93EBE921_AE91_11D5_8685_004005726899_.wvu.Cols" localSheetId="27" hidden="1">'dem39'!#REF!</definedName>
    <definedName name="Z_93EBE921_AE91_11D5_8685_004005726899_.wvu.Cols" localSheetId="4" hidden="1">'dem4'!#REF!</definedName>
    <definedName name="Z_93EBE921_AE91_11D5_8685_004005726899_.wvu.Cols" localSheetId="28" hidden="1">'dem40'!#REF!</definedName>
    <definedName name="Z_93EBE921_AE91_11D5_8685_004005726899_.wvu.Cols" localSheetId="29" hidden="1">dem40A!#REF!</definedName>
    <definedName name="Z_93EBE921_AE91_11D5_8685_004005726899_.wvu.Cols" localSheetId="30" hidden="1">'dem41'!#REF!</definedName>
    <definedName name="Z_93EBE921_AE91_11D5_8685_004005726899_.wvu.Cols" localSheetId="31" hidden="1">'dem43'!#REF!</definedName>
    <definedName name="Z_93EBE921_AE91_11D5_8685_004005726899_.wvu.Cols" localSheetId="32" hidden="1">'dem47'!#REF!</definedName>
    <definedName name="Z_93EBE921_AE91_11D5_8685_004005726899_.wvu.Cols" localSheetId="6" hidden="1">'dem7'!#REF!</definedName>
    <definedName name="Z_93EBE921_AE91_11D5_8685_004005726899_.wvu.Cols" localSheetId="7" hidden="1">'dem9'!#REF!</definedName>
    <definedName name="Z_93EBE921_AE91_11D5_8685_004005726899_.wvu.Cols" localSheetId="11" hidden="1">gov!#REF!</definedName>
    <definedName name="Z_93EBE921_AE91_11D5_8685_004005726899_.wvu.FilterData" localSheetId="9" hidden="1">'dem11'!#REF!</definedName>
    <definedName name="Z_93EBE921_AE91_11D5_8685_004005726899_.wvu.FilterData" localSheetId="10" hidden="1">'dem12'!#REF!</definedName>
    <definedName name="Z_93EBE921_AE91_11D5_8685_004005726899_.wvu.FilterData" localSheetId="12" hidden="1">'dem13'!#REF!</definedName>
    <definedName name="Z_93EBE921_AE91_11D5_8685_004005726899_.wvu.FilterData" localSheetId="14" hidden="1">'dem16'!#REF!</definedName>
    <definedName name="Z_93EBE921_AE91_11D5_8685_004005726899_.wvu.FilterData" localSheetId="2" hidden="1">'dem2'!#REF!</definedName>
    <definedName name="Z_93EBE921_AE91_11D5_8685_004005726899_.wvu.FilterData" localSheetId="17" hidden="1">'dem21'!#REF!</definedName>
    <definedName name="Z_93EBE921_AE91_11D5_8685_004005726899_.wvu.FilterData" localSheetId="18" hidden="1">'dem22'!#REF!</definedName>
    <definedName name="Z_93EBE921_AE91_11D5_8685_004005726899_.wvu.FilterData" localSheetId="20" hidden="1">'dem28'!#REF!</definedName>
    <definedName name="Z_93EBE921_AE91_11D5_8685_004005726899_.wvu.FilterData" localSheetId="21" hidden="1">'dem29'!#REF!</definedName>
    <definedName name="Z_93EBE921_AE91_11D5_8685_004005726899_.wvu.FilterData" localSheetId="3" hidden="1">'dem3'!#REF!</definedName>
    <definedName name="Z_93EBE921_AE91_11D5_8685_004005726899_.wvu.FilterData" localSheetId="22" hidden="1">'dem33'!#REF!</definedName>
    <definedName name="Z_93EBE921_AE91_11D5_8685_004005726899_.wvu.FilterData" localSheetId="23" hidden="1">'dem34'!#REF!</definedName>
    <definedName name="Z_93EBE921_AE91_11D5_8685_004005726899_.wvu.FilterData" localSheetId="24" hidden="1">'Dem35'!#REF!</definedName>
    <definedName name="Z_93EBE921_AE91_11D5_8685_004005726899_.wvu.FilterData" localSheetId="25" hidden="1">'dem36'!#REF!</definedName>
    <definedName name="Z_93EBE921_AE91_11D5_8685_004005726899_.wvu.FilterData" localSheetId="26" hidden="1">'dem38'!#REF!</definedName>
    <definedName name="Z_93EBE921_AE91_11D5_8685_004005726899_.wvu.FilterData" localSheetId="4" hidden="1">'dem4'!#REF!</definedName>
    <definedName name="Z_93EBE921_AE91_11D5_8685_004005726899_.wvu.FilterData" localSheetId="28" hidden="1">'dem40'!$C$16:$C$53</definedName>
    <definedName name="Z_93EBE921_AE91_11D5_8685_004005726899_.wvu.FilterData" localSheetId="29" hidden="1">dem40A!#REF!</definedName>
    <definedName name="Z_93EBE921_AE91_11D5_8685_004005726899_.wvu.FilterData" localSheetId="30" hidden="1">'dem41'!#REF!</definedName>
    <definedName name="Z_93EBE921_AE91_11D5_8685_004005726899_.wvu.FilterData" localSheetId="31" hidden="1">'dem43'!#REF!</definedName>
    <definedName name="Z_93EBE921_AE91_11D5_8685_004005726899_.wvu.FilterData" localSheetId="32" hidden="1">'dem47'!#REF!</definedName>
    <definedName name="Z_93EBE921_AE91_11D5_8685_004005726899_.wvu.FilterData" localSheetId="6" hidden="1">'dem7'!#REF!</definedName>
    <definedName name="Z_93EBE921_AE91_11D5_8685_004005726899_.wvu.FilterData" localSheetId="7" hidden="1">'dem9'!#REF!</definedName>
    <definedName name="Z_93EBE921_AE91_11D5_8685_004005726899_.wvu.FilterData" localSheetId="11" hidden="1">gov!#REF!</definedName>
    <definedName name="Z_93EBE921_AE91_11D5_8685_004005726899_.wvu.PrintArea" localSheetId="8" hidden="1">'dem10'!$A$1:$H$55</definedName>
    <definedName name="Z_93EBE921_AE91_11D5_8685_004005726899_.wvu.PrintArea" localSheetId="9" hidden="1">'dem11'!$A$1:$H$50</definedName>
    <definedName name="Z_93EBE921_AE91_11D5_8685_004005726899_.wvu.PrintArea" localSheetId="10" hidden="1">'dem12'!$A$2:$H$22</definedName>
    <definedName name="Z_93EBE921_AE91_11D5_8685_004005726899_.wvu.PrintArea" localSheetId="12" hidden="1">'dem13'!$A$1:$H$89</definedName>
    <definedName name="Z_93EBE921_AE91_11D5_8685_004005726899_.wvu.PrintArea" localSheetId="13" hidden="1">'dem14'!$A$1:$H$54</definedName>
    <definedName name="Z_93EBE921_AE91_11D5_8685_004005726899_.wvu.PrintArea" localSheetId="14" hidden="1">'dem16'!$A$1:$H$14</definedName>
    <definedName name="Z_93EBE921_AE91_11D5_8685_004005726899_.wvu.PrintArea" localSheetId="15" hidden="1">'dem17'!$A$1:$H$14</definedName>
    <definedName name="Z_93EBE921_AE91_11D5_8685_004005726899_.wvu.PrintArea" localSheetId="16" hidden="1">'dem18'!$A$1:$H$14</definedName>
    <definedName name="Z_93EBE921_AE91_11D5_8685_004005726899_.wvu.PrintArea" localSheetId="2" hidden="1">'dem2'!$A$1:$H$13</definedName>
    <definedName name="Z_93EBE921_AE91_11D5_8685_004005726899_.wvu.PrintArea" localSheetId="17" hidden="1">'dem21'!$A$1:$H$25</definedName>
    <definedName name="Z_93EBE921_AE91_11D5_8685_004005726899_.wvu.PrintArea" localSheetId="18" hidden="1">'dem22'!$A$1:$H$89</definedName>
    <definedName name="Z_93EBE921_AE91_11D5_8685_004005726899_.wvu.PrintArea" localSheetId="20" hidden="1">'dem28'!$A$1:$H$14</definedName>
    <definedName name="Z_93EBE921_AE91_11D5_8685_004005726899_.wvu.PrintArea" localSheetId="21" hidden="1">'dem29'!$A$1:$H$14</definedName>
    <definedName name="Z_93EBE921_AE91_11D5_8685_004005726899_.wvu.PrintArea" localSheetId="3" hidden="1">'dem3'!$A$1:$H$46</definedName>
    <definedName name="Z_93EBE921_AE91_11D5_8685_004005726899_.wvu.PrintArea" localSheetId="22" hidden="1">'dem33'!$A$1:$H$14</definedName>
    <definedName name="Z_93EBE921_AE91_11D5_8685_004005726899_.wvu.PrintArea" localSheetId="23" hidden="1">'dem34'!$A$1:$H$14</definedName>
    <definedName name="Z_93EBE921_AE91_11D5_8685_004005726899_.wvu.PrintArea" localSheetId="24" hidden="1">'Dem35'!$A$1:$H$14</definedName>
    <definedName name="Z_93EBE921_AE91_11D5_8685_004005726899_.wvu.PrintArea" localSheetId="26" hidden="1">'dem38'!$A$1:$H$14</definedName>
    <definedName name="Z_93EBE921_AE91_11D5_8685_004005726899_.wvu.PrintArea" localSheetId="27" hidden="1">'dem39'!$A$1:$H$14</definedName>
    <definedName name="Z_93EBE921_AE91_11D5_8685_004005726899_.wvu.PrintArea" localSheetId="4" hidden="1">'dem4'!$A$1:$H$33</definedName>
    <definedName name="Z_93EBE921_AE91_11D5_8685_004005726899_.wvu.PrintArea" localSheetId="28" hidden="1">'dem40'!$A$1:$M$53</definedName>
    <definedName name="Z_93EBE921_AE91_11D5_8685_004005726899_.wvu.PrintArea" localSheetId="29" hidden="1">dem40A!$A$1:$H$14</definedName>
    <definedName name="Z_93EBE921_AE91_11D5_8685_004005726899_.wvu.PrintArea" localSheetId="30" hidden="1">'dem41'!$A$1:$H$67</definedName>
    <definedName name="Z_93EBE921_AE91_11D5_8685_004005726899_.wvu.PrintArea" localSheetId="31" hidden="1">'dem43'!$A$1:$H$14</definedName>
    <definedName name="Z_93EBE921_AE91_11D5_8685_004005726899_.wvu.PrintArea" localSheetId="32" hidden="1">'dem47'!$A$1:$H$14</definedName>
    <definedName name="Z_93EBE921_AE91_11D5_8685_004005726899_.wvu.PrintArea" localSheetId="5" hidden="1">'dem6'!$A$1:$H$14</definedName>
    <definedName name="Z_93EBE921_AE91_11D5_8685_004005726899_.wvu.PrintArea" localSheetId="6" hidden="1">'dem7'!$A$1:$H$14</definedName>
    <definedName name="Z_93EBE921_AE91_11D5_8685_004005726899_.wvu.PrintArea" localSheetId="7" hidden="1">'dem9'!$A$1:$H$14</definedName>
    <definedName name="Z_93EBE921_AE91_11D5_8685_004005726899_.wvu.PrintArea" localSheetId="11" hidden="1">gov!$A$1:$H$14</definedName>
    <definedName name="Z_93EBE921_AE91_11D5_8685_004005726899_.wvu.PrintTitles" localSheetId="8" hidden="1">'dem10'!$14:$16</definedName>
    <definedName name="Z_93EBE921_AE91_11D5_8685_004005726899_.wvu.PrintTitles" localSheetId="9" hidden="1">'dem11'!$12:$14</definedName>
    <definedName name="Z_93EBE921_AE91_11D5_8685_004005726899_.wvu.PrintTitles" localSheetId="10" hidden="1">'dem12'!$12:$14</definedName>
    <definedName name="Z_93EBE921_AE91_11D5_8685_004005726899_.wvu.PrintTitles" localSheetId="12" hidden="1">'dem13'!$12:$14</definedName>
    <definedName name="Z_93EBE921_AE91_11D5_8685_004005726899_.wvu.PrintTitles" localSheetId="13" hidden="1">'dem14'!$12:$14</definedName>
    <definedName name="Z_93EBE921_AE91_11D5_8685_004005726899_.wvu.PrintTitles" localSheetId="14" hidden="1">'dem16'!$12:$14</definedName>
    <definedName name="Z_93EBE921_AE91_11D5_8685_004005726899_.wvu.PrintTitles" localSheetId="2" hidden="1">'dem2'!$11:$13</definedName>
    <definedName name="Z_93EBE921_AE91_11D5_8685_004005726899_.wvu.PrintTitles" localSheetId="17" hidden="1">'dem21'!$12:$13</definedName>
    <definedName name="Z_93EBE921_AE91_11D5_8685_004005726899_.wvu.PrintTitles" localSheetId="18" hidden="1">'dem22'!$12:$13</definedName>
    <definedName name="Z_93EBE921_AE91_11D5_8685_004005726899_.wvu.PrintTitles" localSheetId="19" hidden="1">'dem26'!$12:$14</definedName>
    <definedName name="Z_93EBE921_AE91_11D5_8685_004005726899_.wvu.PrintTitles" localSheetId="20" hidden="1">'dem28'!$12:$14</definedName>
    <definedName name="Z_93EBE921_AE91_11D5_8685_004005726899_.wvu.PrintTitles" localSheetId="21" hidden="1">'dem29'!$12:$14</definedName>
    <definedName name="Z_93EBE921_AE91_11D5_8685_004005726899_.wvu.PrintTitles" localSheetId="3" hidden="1">'dem3'!$12:$14</definedName>
    <definedName name="Z_93EBE921_AE91_11D5_8685_004005726899_.wvu.PrintTitles" localSheetId="22" hidden="1">'dem33'!$12:$14</definedName>
    <definedName name="Z_93EBE921_AE91_11D5_8685_004005726899_.wvu.PrintTitles" localSheetId="23" hidden="1">'dem34'!$12:$14</definedName>
    <definedName name="Z_93EBE921_AE91_11D5_8685_004005726899_.wvu.PrintTitles" localSheetId="24" hidden="1">'Dem35'!$12:$14</definedName>
    <definedName name="Z_93EBE921_AE91_11D5_8685_004005726899_.wvu.PrintTitles" localSheetId="25" hidden="1">'dem36'!$11:$13</definedName>
    <definedName name="Z_93EBE921_AE91_11D5_8685_004005726899_.wvu.PrintTitles" localSheetId="26" hidden="1">'dem38'!$12:$14</definedName>
    <definedName name="Z_93EBE921_AE91_11D5_8685_004005726899_.wvu.PrintTitles" localSheetId="27" hidden="1">'dem39'!$12:$14</definedName>
    <definedName name="Z_93EBE921_AE91_11D5_8685_004005726899_.wvu.PrintTitles" localSheetId="4" hidden="1">'dem4'!$12:$14</definedName>
    <definedName name="Z_93EBE921_AE91_11D5_8685_004005726899_.wvu.PrintTitles" localSheetId="28" hidden="1">'dem40'!$12:$14</definedName>
    <definedName name="Z_93EBE921_AE91_11D5_8685_004005726899_.wvu.PrintTitles" localSheetId="29" hidden="1">dem40A!$12:$14</definedName>
    <definedName name="Z_93EBE921_AE91_11D5_8685_004005726899_.wvu.PrintTitles" localSheetId="30" hidden="1">'dem41'!$13:$14</definedName>
    <definedName name="Z_93EBE921_AE91_11D5_8685_004005726899_.wvu.PrintTitles" localSheetId="31" hidden="1">'dem43'!$12:$14</definedName>
    <definedName name="Z_93EBE921_AE91_11D5_8685_004005726899_.wvu.PrintTitles" localSheetId="32" hidden="1">'dem47'!$12:$14</definedName>
    <definedName name="Z_93EBE921_AE91_11D5_8685_004005726899_.wvu.PrintTitles" localSheetId="5" hidden="1">'dem6'!$13:$14</definedName>
    <definedName name="Z_93EBE921_AE91_11D5_8685_004005726899_.wvu.PrintTitles" localSheetId="6" hidden="1">'dem7'!$12:$14</definedName>
    <definedName name="Z_93EBE921_AE91_11D5_8685_004005726899_.wvu.PrintTitles" localSheetId="7" hidden="1">'dem9'!$12:$14</definedName>
    <definedName name="Z_93EBE921_AE91_11D5_8685_004005726899_.wvu.PrintTitles" localSheetId="11" hidden="1">gov!$12:$14</definedName>
    <definedName name="Z_94DA79C1_0FDE_11D5_9579_000021DAEEA2_.wvu.Cols" localSheetId="9" hidden="1">'dem11'!#REF!</definedName>
    <definedName name="Z_94DA79C1_0FDE_11D5_9579_000021DAEEA2_.wvu.Cols" localSheetId="10" hidden="1">'dem12'!#REF!</definedName>
    <definedName name="Z_94DA79C1_0FDE_11D5_9579_000021DAEEA2_.wvu.Cols" localSheetId="12" hidden="1">'dem13'!#REF!</definedName>
    <definedName name="Z_94DA79C1_0FDE_11D5_9579_000021DAEEA2_.wvu.Cols" localSheetId="14" hidden="1">'dem16'!#REF!</definedName>
    <definedName name="Z_94DA79C1_0FDE_11D5_9579_000021DAEEA2_.wvu.Cols" localSheetId="2" hidden="1">'dem2'!#REF!</definedName>
    <definedName name="Z_94DA79C1_0FDE_11D5_9579_000021DAEEA2_.wvu.Cols" localSheetId="20" hidden="1">'dem28'!#REF!</definedName>
    <definedName name="Z_94DA79C1_0FDE_11D5_9579_000021DAEEA2_.wvu.Cols" localSheetId="21" hidden="1">'dem29'!#REF!</definedName>
    <definedName name="Z_94DA79C1_0FDE_11D5_9579_000021DAEEA2_.wvu.Cols" localSheetId="3" hidden="1">'dem3'!#REF!</definedName>
    <definedName name="Z_94DA79C1_0FDE_11D5_9579_000021DAEEA2_.wvu.Cols" localSheetId="22" hidden="1">'dem33'!#REF!</definedName>
    <definedName name="Z_94DA79C1_0FDE_11D5_9579_000021DAEEA2_.wvu.Cols" localSheetId="23" hidden="1">'dem34'!#REF!</definedName>
    <definedName name="Z_94DA79C1_0FDE_11D5_9579_000021DAEEA2_.wvu.Cols" localSheetId="24" hidden="1">'Dem35'!#REF!</definedName>
    <definedName name="Z_94DA79C1_0FDE_11D5_9579_000021DAEEA2_.wvu.Cols" localSheetId="26" hidden="1">'dem38'!#REF!</definedName>
    <definedName name="Z_94DA79C1_0FDE_11D5_9579_000021DAEEA2_.wvu.Cols" localSheetId="27" hidden="1">'dem39'!#REF!</definedName>
    <definedName name="Z_94DA79C1_0FDE_11D5_9579_000021DAEEA2_.wvu.Cols" localSheetId="4" hidden="1">'dem4'!#REF!</definedName>
    <definedName name="Z_94DA79C1_0FDE_11D5_9579_000021DAEEA2_.wvu.Cols" localSheetId="28" hidden="1">'dem40'!#REF!</definedName>
    <definedName name="Z_94DA79C1_0FDE_11D5_9579_000021DAEEA2_.wvu.Cols" localSheetId="29" hidden="1">dem40A!#REF!</definedName>
    <definedName name="Z_94DA79C1_0FDE_11D5_9579_000021DAEEA2_.wvu.Cols" localSheetId="30" hidden="1">'dem41'!#REF!</definedName>
    <definedName name="Z_94DA79C1_0FDE_11D5_9579_000021DAEEA2_.wvu.Cols" localSheetId="31" hidden="1">'dem43'!#REF!</definedName>
    <definedName name="Z_94DA79C1_0FDE_11D5_9579_000021DAEEA2_.wvu.Cols" localSheetId="32" hidden="1">'dem47'!#REF!</definedName>
    <definedName name="Z_94DA79C1_0FDE_11D5_9579_000021DAEEA2_.wvu.Cols" localSheetId="6" hidden="1">'dem7'!#REF!</definedName>
    <definedName name="Z_94DA79C1_0FDE_11D5_9579_000021DAEEA2_.wvu.Cols" localSheetId="7" hidden="1">'dem9'!#REF!</definedName>
    <definedName name="Z_94DA79C1_0FDE_11D5_9579_000021DAEEA2_.wvu.Cols" localSheetId="11" hidden="1">gov!#REF!</definedName>
    <definedName name="Z_94DA79C1_0FDE_11D5_9579_000021DAEEA2_.wvu.FilterData" localSheetId="9" hidden="1">'dem11'!#REF!</definedName>
    <definedName name="Z_94DA79C1_0FDE_11D5_9579_000021DAEEA2_.wvu.FilterData" localSheetId="10" hidden="1">'dem12'!#REF!</definedName>
    <definedName name="Z_94DA79C1_0FDE_11D5_9579_000021DAEEA2_.wvu.FilterData" localSheetId="12" hidden="1">'dem13'!#REF!</definedName>
    <definedName name="Z_94DA79C1_0FDE_11D5_9579_000021DAEEA2_.wvu.FilterData" localSheetId="14" hidden="1">'dem16'!#REF!</definedName>
    <definedName name="Z_94DA79C1_0FDE_11D5_9579_000021DAEEA2_.wvu.FilterData" localSheetId="2" hidden="1">'dem2'!#REF!</definedName>
    <definedName name="Z_94DA79C1_0FDE_11D5_9579_000021DAEEA2_.wvu.FilterData" localSheetId="17" hidden="1">'dem21'!#REF!</definedName>
    <definedName name="Z_94DA79C1_0FDE_11D5_9579_000021DAEEA2_.wvu.FilterData" localSheetId="18" hidden="1">'dem22'!#REF!</definedName>
    <definedName name="Z_94DA79C1_0FDE_11D5_9579_000021DAEEA2_.wvu.FilterData" localSheetId="20" hidden="1">'dem28'!#REF!</definedName>
    <definedName name="Z_94DA79C1_0FDE_11D5_9579_000021DAEEA2_.wvu.FilterData" localSheetId="21" hidden="1">'dem29'!#REF!</definedName>
    <definedName name="Z_94DA79C1_0FDE_11D5_9579_000021DAEEA2_.wvu.FilterData" localSheetId="3" hidden="1">'dem3'!#REF!</definedName>
    <definedName name="Z_94DA79C1_0FDE_11D5_9579_000021DAEEA2_.wvu.FilterData" localSheetId="22" hidden="1">'dem33'!#REF!</definedName>
    <definedName name="Z_94DA79C1_0FDE_11D5_9579_000021DAEEA2_.wvu.FilterData" localSheetId="23" hidden="1">'dem34'!#REF!</definedName>
    <definedName name="Z_94DA79C1_0FDE_11D5_9579_000021DAEEA2_.wvu.FilterData" localSheetId="24" hidden="1">'Dem35'!#REF!</definedName>
    <definedName name="Z_94DA79C1_0FDE_11D5_9579_000021DAEEA2_.wvu.FilterData" localSheetId="25" hidden="1">'dem36'!#REF!</definedName>
    <definedName name="Z_94DA79C1_0FDE_11D5_9579_000021DAEEA2_.wvu.FilterData" localSheetId="26" hidden="1">'dem38'!#REF!</definedName>
    <definedName name="Z_94DA79C1_0FDE_11D5_9579_000021DAEEA2_.wvu.FilterData" localSheetId="4" hidden="1">'dem4'!#REF!</definedName>
    <definedName name="Z_94DA79C1_0FDE_11D5_9579_000021DAEEA2_.wvu.FilterData" localSheetId="28" hidden="1">'dem40'!$C$16:$C$53</definedName>
    <definedName name="Z_94DA79C1_0FDE_11D5_9579_000021DAEEA2_.wvu.FilterData" localSheetId="29" hidden="1">dem40A!#REF!</definedName>
    <definedName name="Z_94DA79C1_0FDE_11D5_9579_000021DAEEA2_.wvu.FilterData" localSheetId="30" hidden="1">'dem41'!#REF!</definedName>
    <definedName name="Z_94DA79C1_0FDE_11D5_9579_000021DAEEA2_.wvu.FilterData" localSheetId="31" hidden="1">'dem43'!#REF!</definedName>
    <definedName name="Z_94DA79C1_0FDE_11D5_9579_000021DAEEA2_.wvu.FilterData" localSheetId="32" hidden="1">'dem47'!#REF!</definedName>
    <definedName name="Z_94DA79C1_0FDE_11D5_9579_000021DAEEA2_.wvu.FilterData" localSheetId="6" hidden="1">'dem7'!#REF!</definedName>
    <definedName name="Z_94DA79C1_0FDE_11D5_9579_000021DAEEA2_.wvu.FilterData" localSheetId="7" hidden="1">'dem9'!#REF!</definedName>
    <definedName name="Z_94DA79C1_0FDE_11D5_9579_000021DAEEA2_.wvu.FilterData" localSheetId="11" hidden="1">gov!#REF!</definedName>
    <definedName name="Z_94DA79C1_0FDE_11D5_9579_000021DAEEA2_.wvu.PrintArea" localSheetId="8" hidden="1">'dem10'!$A$1:$H$55</definedName>
    <definedName name="Z_94DA79C1_0FDE_11D5_9579_000021DAEEA2_.wvu.PrintArea" localSheetId="9" hidden="1">'dem11'!$A$1:$H$50</definedName>
    <definedName name="Z_94DA79C1_0FDE_11D5_9579_000021DAEEA2_.wvu.PrintArea" localSheetId="10" hidden="1">'dem12'!$A$2:$H$22</definedName>
    <definedName name="Z_94DA79C1_0FDE_11D5_9579_000021DAEEA2_.wvu.PrintArea" localSheetId="12" hidden="1">'dem13'!$A$1:$H$89</definedName>
    <definedName name="Z_94DA79C1_0FDE_11D5_9579_000021DAEEA2_.wvu.PrintArea" localSheetId="13" hidden="1">'dem14'!$A$1:$H$54</definedName>
    <definedName name="Z_94DA79C1_0FDE_11D5_9579_000021DAEEA2_.wvu.PrintArea" localSheetId="14" hidden="1">'dem16'!$A$1:$H$14</definedName>
    <definedName name="Z_94DA79C1_0FDE_11D5_9579_000021DAEEA2_.wvu.PrintArea" localSheetId="15" hidden="1">'dem17'!$A$1:$H$14</definedName>
    <definedName name="Z_94DA79C1_0FDE_11D5_9579_000021DAEEA2_.wvu.PrintArea" localSheetId="16" hidden="1">'dem18'!$A$1:$H$14</definedName>
    <definedName name="Z_94DA79C1_0FDE_11D5_9579_000021DAEEA2_.wvu.PrintArea" localSheetId="2" hidden="1">'dem2'!$A$1:$H$13</definedName>
    <definedName name="Z_94DA79C1_0FDE_11D5_9579_000021DAEEA2_.wvu.PrintArea" localSheetId="17" hidden="1">'dem21'!$A$1:$H$25</definedName>
    <definedName name="Z_94DA79C1_0FDE_11D5_9579_000021DAEEA2_.wvu.PrintArea" localSheetId="18" hidden="1">'dem22'!$A$1:$H$89</definedName>
    <definedName name="Z_94DA79C1_0FDE_11D5_9579_000021DAEEA2_.wvu.PrintArea" localSheetId="19" hidden="1">'dem26'!$A$1:$N$14</definedName>
    <definedName name="Z_94DA79C1_0FDE_11D5_9579_000021DAEEA2_.wvu.PrintArea" localSheetId="20" hidden="1">'dem28'!$A$1:$H$14</definedName>
    <definedName name="Z_94DA79C1_0FDE_11D5_9579_000021DAEEA2_.wvu.PrintArea" localSheetId="21" hidden="1">'dem29'!$A$1:$H$14</definedName>
    <definedName name="Z_94DA79C1_0FDE_11D5_9579_000021DAEEA2_.wvu.PrintArea" localSheetId="3" hidden="1">'dem3'!$A$1:$H$46</definedName>
    <definedName name="Z_94DA79C1_0FDE_11D5_9579_000021DAEEA2_.wvu.PrintArea" localSheetId="22" hidden="1">'dem33'!$A$1:$H$14</definedName>
    <definedName name="Z_94DA79C1_0FDE_11D5_9579_000021DAEEA2_.wvu.PrintArea" localSheetId="23" hidden="1">'dem34'!$A$1:$H$14</definedName>
    <definedName name="Z_94DA79C1_0FDE_11D5_9579_000021DAEEA2_.wvu.PrintArea" localSheetId="24" hidden="1">'Dem35'!$A$1:$H$14</definedName>
    <definedName name="Z_94DA79C1_0FDE_11D5_9579_000021DAEEA2_.wvu.PrintArea" localSheetId="25" hidden="1">'dem36'!$A$1:$H$14</definedName>
    <definedName name="Z_94DA79C1_0FDE_11D5_9579_000021DAEEA2_.wvu.PrintArea" localSheetId="26" hidden="1">'dem38'!$A$1:$H$14</definedName>
    <definedName name="Z_94DA79C1_0FDE_11D5_9579_000021DAEEA2_.wvu.PrintArea" localSheetId="27" hidden="1">'dem39'!$A$1:$H$14</definedName>
    <definedName name="Z_94DA79C1_0FDE_11D5_9579_000021DAEEA2_.wvu.PrintArea" localSheetId="4" hidden="1">'dem4'!$A$1:$H$33</definedName>
    <definedName name="Z_94DA79C1_0FDE_11D5_9579_000021DAEEA2_.wvu.PrintArea" localSheetId="28" hidden="1">'dem40'!$A$1:$M$53</definedName>
    <definedName name="Z_94DA79C1_0FDE_11D5_9579_000021DAEEA2_.wvu.PrintArea" localSheetId="29" hidden="1">dem40A!$A$1:$H$14</definedName>
    <definedName name="Z_94DA79C1_0FDE_11D5_9579_000021DAEEA2_.wvu.PrintArea" localSheetId="30" hidden="1">'dem41'!$A$2:$H$67</definedName>
    <definedName name="Z_94DA79C1_0FDE_11D5_9579_000021DAEEA2_.wvu.PrintArea" localSheetId="31" hidden="1">'dem43'!$A$1:$H$14</definedName>
    <definedName name="Z_94DA79C1_0FDE_11D5_9579_000021DAEEA2_.wvu.PrintArea" localSheetId="32" hidden="1">'dem47'!$A$1:$H$14</definedName>
    <definedName name="Z_94DA79C1_0FDE_11D5_9579_000021DAEEA2_.wvu.PrintArea" localSheetId="5" hidden="1">'dem6'!$A$1:$H$14</definedName>
    <definedName name="Z_94DA79C1_0FDE_11D5_9579_000021DAEEA2_.wvu.PrintArea" localSheetId="6" hidden="1">'dem7'!$A$1:$H$14</definedName>
    <definedName name="Z_94DA79C1_0FDE_11D5_9579_000021DAEEA2_.wvu.PrintArea" localSheetId="7" hidden="1">'dem9'!$A$1:$H$14</definedName>
    <definedName name="Z_94DA79C1_0FDE_11D5_9579_000021DAEEA2_.wvu.PrintArea" localSheetId="11" hidden="1">gov!$A$1:$H$14</definedName>
    <definedName name="Z_94DA79C1_0FDE_11D5_9579_000021DAEEA2_.wvu.PrintTitles" localSheetId="8" hidden="1">'dem10'!$14:$16</definedName>
    <definedName name="Z_94DA79C1_0FDE_11D5_9579_000021DAEEA2_.wvu.PrintTitles" localSheetId="9" hidden="1">'dem11'!$12:$14</definedName>
    <definedName name="Z_94DA79C1_0FDE_11D5_9579_000021DAEEA2_.wvu.PrintTitles" localSheetId="10" hidden="1">'dem12'!$12:$14</definedName>
    <definedName name="Z_94DA79C1_0FDE_11D5_9579_000021DAEEA2_.wvu.PrintTitles" localSheetId="12" hidden="1">'dem13'!$12:$14</definedName>
    <definedName name="Z_94DA79C1_0FDE_11D5_9579_000021DAEEA2_.wvu.PrintTitles" localSheetId="13" hidden="1">'dem14'!$12:$14</definedName>
    <definedName name="Z_94DA79C1_0FDE_11D5_9579_000021DAEEA2_.wvu.PrintTitles" localSheetId="14" hidden="1">'dem16'!$12:$14</definedName>
    <definedName name="Z_94DA79C1_0FDE_11D5_9579_000021DAEEA2_.wvu.PrintTitles" localSheetId="2" hidden="1">'dem2'!$11:$13</definedName>
    <definedName name="Z_94DA79C1_0FDE_11D5_9579_000021DAEEA2_.wvu.PrintTitles" localSheetId="17" hidden="1">'dem21'!$12:$13</definedName>
    <definedName name="Z_94DA79C1_0FDE_11D5_9579_000021DAEEA2_.wvu.PrintTitles" localSheetId="18" hidden="1">'dem22'!$12:$13</definedName>
    <definedName name="Z_94DA79C1_0FDE_11D5_9579_000021DAEEA2_.wvu.PrintTitles" localSheetId="19" hidden="1">'dem26'!$12:$14</definedName>
    <definedName name="Z_94DA79C1_0FDE_11D5_9579_000021DAEEA2_.wvu.PrintTitles" localSheetId="20" hidden="1">'dem28'!$12:$14</definedName>
    <definedName name="Z_94DA79C1_0FDE_11D5_9579_000021DAEEA2_.wvu.PrintTitles" localSheetId="21" hidden="1">'dem29'!$12:$14</definedName>
    <definedName name="Z_94DA79C1_0FDE_11D5_9579_000021DAEEA2_.wvu.PrintTitles" localSheetId="3" hidden="1">'dem3'!$12:$14</definedName>
    <definedName name="Z_94DA79C1_0FDE_11D5_9579_000021DAEEA2_.wvu.PrintTitles" localSheetId="22" hidden="1">'dem33'!$12:$14</definedName>
    <definedName name="Z_94DA79C1_0FDE_11D5_9579_000021DAEEA2_.wvu.PrintTitles" localSheetId="23" hidden="1">'dem34'!$12:$14</definedName>
    <definedName name="Z_94DA79C1_0FDE_11D5_9579_000021DAEEA2_.wvu.PrintTitles" localSheetId="24" hidden="1">'Dem35'!$12:$14</definedName>
    <definedName name="Z_94DA79C1_0FDE_11D5_9579_000021DAEEA2_.wvu.PrintTitles" localSheetId="25" hidden="1">'dem36'!$11:$13</definedName>
    <definedName name="Z_94DA79C1_0FDE_11D5_9579_000021DAEEA2_.wvu.PrintTitles" localSheetId="26" hidden="1">'dem38'!$12:$14</definedName>
    <definedName name="Z_94DA79C1_0FDE_11D5_9579_000021DAEEA2_.wvu.PrintTitles" localSheetId="27" hidden="1">'dem39'!$12:$14</definedName>
    <definedName name="Z_94DA79C1_0FDE_11D5_9579_000021DAEEA2_.wvu.PrintTitles" localSheetId="4" hidden="1">'dem4'!$12:$14</definedName>
    <definedName name="Z_94DA79C1_0FDE_11D5_9579_000021DAEEA2_.wvu.PrintTitles" localSheetId="28" hidden="1">'dem40'!$12:$14</definedName>
    <definedName name="Z_94DA79C1_0FDE_11D5_9579_000021DAEEA2_.wvu.PrintTitles" localSheetId="29" hidden="1">dem40A!$12:$14</definedName>
    <definedName name="Z_94DA79C1_0FDE_11D5_9579_000021DAEEA2_.wvu.PrintTitles" localSheetId="30" hidden="1">'dem41'!$13:$14</definedName>
    <definedName name="Z_94DA79C1_0FDE_11D5_9579_000021DAEEA2_.wvu.PrintTitles" localSheetId="31" hidden="1">'dem43'!$12:$14</definedName>
    <definedName name="Z_94DA79C1_0FDE_11D5_9579_000021DAEEA2_.wvu.PrintTitles" localSheetId="32" hidden="1">'dem47'!$12:$14</definedName>
    <definedName name="Z_94DA79C1_0FDE_11D5_9579_000021DAEEA2_.wvu.PrintTitles" localSheetId="5" hidden="1">'dem6'!$13:$14</definedName>
    <definedName name="Z_94DA79C1_0FDE_11D5_9579_000021DAEEA2_.wvu.PrintTitles" localSheetId="6" hidden="1">'dem7'!$12:$14</definedName>
    <definedName name="Z_94DA79C1_0FDE_11D5_9579_000021DAEEA2_.wvu.PrintTitles" localSheetId="7" hidden="1">'dem9'!$12:$14</definedName>
    <definedName name="Z_94DA79C1_0FDE_11D5_9579_000021DAEEA2_.wvu.PrintTitles" localSheetId="11" hidden="1">gov!$12:$14</definedName>
    <definedName name="Z_9F04AD3B_15DA_4D32_8B27_BA16A20022C6_.wvu.FilterData" localSheetId="26" hidden="1">'dem38'!$A$14:$H$69</definedName>
    <definedName name="Z_9F04AD3B_15DA_4D32_8B27_BA16A20022C6_.wvu.PrintArea" localSheetId="26" hidden="1">'dem38'!#REF!</definedName>
    <definedName name="Z_9F04AD3B_15DA_4D32_8B27_BA16A20022C6_.wvu.PrintTitles" localSheetId="26" hidden="1">'dem38'!$12:$14</definedName>
    <definedName name="Z_A1D4F895_248C_45AC_AB56_DBE99D2594FB_.wvu.FilterData" localSheetId="2" hidden="1">'dem2'!$A$33:$H$35</definedName>
    <definedName name="Z_A1D4F895_248C_45AC_AB56_DBE99D2594FB_.wvu.PrintArea" localSheetId="2" hidden="1">'dem2'!$A$1:$H$13</definedName>
    <definedName name="Z_A1D4F895_248C_45AC_AB56_DBE99D2594FB_.wvu.PrintTitles" localSheetId="2" hidden="1">'dem2'!$11:$13</definedName>
    <definedName name="Z_AB0B25A3_0912_441B_B755_8571BB521299_.wvu.FilterData" localSheetId="2" hidden="1">'dem2'!#REF!</definedName>
    <definedName name="Z_AB0B25A3_0912_441B_B755_8571BB521299_.wvu.PrintArea" localSheetId="2" hidden="1">'dem2'!$A$1:$H$13</definedName>
    <definedName name="Z_AB0B25A3_0912_441B_B755_8571BB521299_.wvu.PrintTitles" localSheetId="2" hidden="1">'dem2'!$11:$13</definedName>
    <definedName name="Z_AB0B25A3_0912_441B_B755_8571BB521299_.wvu.Rows" localSheetId="2" hidden="1">'dem2'!#REF!</definedName>
    <definedName name="Z_ABD99FA4_164C_11D6_A646_0050BA3D7AFD_.wvu.FilterData" localSheetId="12" hidden="1">'dem13'!#REF!</definedName>
    <definedName name="Z_ABD99FA5_164C_11D6_A646_0050BA3D7AFD_.wvu.FilterData" localSheetId="12" hidden="1">'dem13'!#REF!</definedName>
    <definedName name="Z_B4CB096A_161F_11D5_8064_004005726899_.wvu.FilterData" localSheetId="17" hidden="1">'dem21'!#REF!</definedName>
    <definedName name="Z_B4CB096A_161F_11D5_8064_004005726899_.wvu.FilterData" localSheetId="18" hidden="1">'dem22'!#REF!</definedName>
    <definedName name="Z_B4CB0970_161F_11D5_8064_004005726899_.wvu.FilterData" localSheetId="24" hidden="1">'Dem35'!#REF!</definedName>
    <definedName name="Z_B4CB0972_161F_11D5_8064_004005726899_.wvu.FilterData" localSheetId="12" hidden="1">'dem13'!#REF!</definedName>
    <definedName name="Z_B4CB0972_161F_11D5_8064_004005726899_.wvu.FilterData" localSheetId="28" hidden="1">'dem40'!$C$16:$C$53</definedName>
    <definedName name="Z_B4CB0972_161F_11D5_8064_004005726899_.wvu.FilterData" localSheetId="29" hidden="1">dem40A!#REF!</definedName>
    <definedName name="Z_B4CB0972_161F_11D5_8064_004005726899_.wvu.FilterData" localSheetId="30" hidden="1">'dem41'!#REF!</definedName>
    <definedName name="Z_B4CB0976_161F_11D5_8064_004005726899_.wvu.FilterData" localSheetId="24" hidden="1">'Dem35'!#REF!</definedName>
    <definedName name="Z_B4CB0976_161F_11D5_8064_004005726899_.wvu.FilterData" localSheetId="25" hidden="1">'dem36'!#REF!</definedName>
    <definedName name="Z_B4CB0978_161F_11D5_8064_004005726899_.wvu.FilterData" localSheetId="24" hidden="1">'Dem35'!#REF!</definedName>
    <definedName name="Z_B4CB097C_161F_11D5_8064_004005726899_.wvu.FilterData" localSheetId="23" hidden="1">'dem34'!#REF!</definedName>
    <definedName name="Z_B4CB097C_161F_11D5_8064_004005726899_.wvu.FilterData" localSheetId="30" hidden="1">'dem41'!#REF!</definedName>
    <definedName name="Z_B4CB097F_161F_11D5_8064_004005726899_.wvu.FilterData" localSheetId="22" hidden="1">'dem33'!#REF!</definedName>
    <definedName name="Z_B4CB097F_161F_11D5_8064_004005726899_.wvu.FilterData" localSheetId="23" hidden="1">'dem34'!#REF!</definedName>
    <definedName name="Z_B4CB0981_161F_11D5_8064_004005726899_.wvu.FilterData" localSheetId="22" hidden="1">'dem33'!#REF!</definedName>
    <definedName name="Z_B4CB098C_161F_11D5_8064_004005726899_.wvu.FilterData" localSheetId="12" hidden="1">'dem13'!#REF!</definedName>
    <definedName name="Z_B4CB098C_161F_11D5_8064_004005726899_.wvu.FilterData" localSheetId="2" hidden="1">'dem2'!#REF!</definedName>
    <definedName name="Z_B4CB098C_161F_11D5_8064_004005726899_.wvu.FilterData" localSheetId="3" hidden="1">'dem3'!#REF!</definedName>
    <definedName name="Z_B4CB098C_161F_11D5_8064_004005726899_.wvu.FilterData" localSheetId="26" hidden="1">'dem38'!#REF!</definedName>
    <definedName name="Z_B4CB098C_161F_11D5_8064_004005726899_.wvu.FilterData" localSheetId="4" hidden="1">'dem4'!#REF!</definedName>
    <definedName name="Z_B4CB098C_161F_11D5_8064_004005726899_.wvu.FilterData" localSheetId="28" hidden="1">'dem40'!$C$16:$C$53</definedName>
    <definedName name="Z_B4CB098C_161F_11D5_8064_004005726899_.wvu.FilterData" localSheetId="29" hidden="1">dem40A!#REF!</definedName>
    <definedName name="Z_B4CB098E_161F_11D5_8064_004005726899_.wvu.FilterData" localSheetId="10" hidden="1">'dem12'!#REF!</definedName>
    <definedName name="Z_B4CB098E_161F_11D5_8064_004005726899_.wvu.FilterData" localSheetId="14" hidden="1">'dem16'!#REF!</definedName>
    <definedName name="Z_B4CB098E_161F_11D5_8064_004005726899_.wvu.FilterData" localSheetId="2" hidden="1">'dem2'!#REF!</definedName>
    <definedName name="Z_B4CB098E_161F_11D5_8064_004005726899_.wvu.FilterData" localSheetId="20" hidden="1">'dem28'!#REF!</definedName>
    <definedName name="Z_B4CB098E_161F_11D5_8064_004005726899_.wvu.FilterData" localSheetId="21" hidden="1">'dem29'!#REF!</definedName>
    <definedName name="Z_B4CB098E_161F_11D5_8064_004005726899_.wvu.FilterData" localSheetId="28" hidden="1">'dem40'!$C$16:$C$53</definedName>
    <definedName name="Z_B4CB098E_161F_11D5_8064_004005726899_.wvu.FilterData" localSheetId="29" hidden="1">dem40A!#REF!</definedName>
    <definedName name="Z_B4CB0997_161F_11D5_8064_004005726899_.wvu.FilterData" localSheetId="3" hidden="1">'dem3'!#REF!</definedName>
    <definedName name="Z_B4CB0997_161F_11D5_8064_004005726899_.wvu.FilterData" localSheetId="4" hidden="1">'dem4'!#REF!</definedName>
    <definedName name="Z_B4CB0997_161F_11D5_8064_004005726899_.wvu.FilterData" localSheetId="31" hidden="1">'dem43'!#REF!</definedName>
    <definedName name="Z_B4CB0997_161F_11D5_8064_004005726899_.wvu.FilterData" localSheetId="32" hidden="1">'dem47'!#REF!</definedName>
    <definedName name="Z_B4CB0997_161F_11D5_8064_004005726899_.wvu.FilterData" localSheetId="6" hidden="1">'dem7'!#REF!</definedName>
    <definedName name="Z_B4CB0997_161F_11D5_8064_004005726899_.wvu.FilterData" localSheetId="7" hidden="1">'dem9'!#REF!</definedName>
    <definedName name="Z_B4CB0997_161F_11D5_8064_004005726899_.wvu.FilterData" localSheetId="11" hidden="1">gov!#REF!</definedName>
    <definedName name="Z_B4CB0999_161F_11D5_8064_004005726899_.wvu.FilterData" localSheetId="9" hidden="1">'dem11'!#REF!</definedName>
    <definedName name="Z_B4CB0999_161F_11D5_8064_004005726899_.wvu.FilterData" localSheetId="10" hidden="1">'dem12'!#REF!</definedName>
    <definedName name="Z_B4CB0999_161F_11D5_8064_004005726899_.wvu.FilterData" localSheetId="12" hidden="1">'dem13'!#REF!</definedName>
    <definedName name="Z_B4CB0999_161F_11D5_8064_004005726899_.wvu.FilterData" localSheetId="14" hidden="1">'dem16'!#REF!</definedName>
    <definedName name="Z_B4CB099B_161F_11D5_8064_004005726899_.wvu.FilterData" localSheetId="17" hidden="1">'dem21'!#REF!</definedName>
    <definedName name="Z_B4CB099B_161F_11D5_8064_004005726899_.wvu.FilterData" localSheetId="18" hidden="1">'dem22'!#REF!</definedName>
    <definedName name="Z_B4CB099B_161F_11D5_8064_004005726899_.wvu.FilterData" localSheetId="20" hidden="1">'dem28'!#REF!</definedName>
    <definedName name="Z_B4CB099B_161F_11D5_8064_004005726899_.wvu.FilterData" localSheetId="21" hidden="1">'dem29'!#REF!</definedName>
    <definedName name="Z_B4CB099B_161F_11D5_8064_004005726899_.wvu.FilterData" localSheetId="22" hidden="1">'dem33'!#REF!</definedName>
    <definedName name="Z_B4CB099B_161F_11D5_8064_004005726899_.wvu.FilterData" localSheetId="23" hidden="1">'dem34'!#REF!</definedName>
    <definedName name="Z_B4CB099E_161F_11D5_8064_004005726899_.wvu.FilterData" localSheetId="24" hidden="1">'Dem35'!#REF!</definedName>
    <definedName name="Z_B4CB099E_161F_11D5_8064_004005726899_.wvu.FilterData" localSheetId="26" hidden="1">'dem38'!#REF!</definedName>
    <definedName name="Z_B4CB099E_161F_11D5_8064_004005726899_.wvu.FilterData" localSheetId="28" hidden="1">'dem40'!$C$16:$C$53</definedName>
    <definedName name="Z_B4CB099E_161F_11D5_8064_004005726899_.wvu.FilterData" localSheetId="29" hidden="1">dem40A!#REF!</definedName>
    <definedName name="Z_B4CB099E_161F_11D5_8064_004005726899_.wvu.FilterData" localSheetId="30" hidden="1">'dem41'!#REF!</definedName>
    <definedName name="Z_BDCF7345_18B1_4C88_89F2_E67F940CDF85_.wvu.FilterData" localSheetId="1" hidden="1">Rev_Cap!$A$6:$I$38</definedName>
    <definedName name="Z_BDCF7345_18B1_4C88_89F2_E67F940CDF85_.wvu.PrintArea" localSheetId="0" hidden="1">Introduc.!$A$1:$C$37</definedName>
    <definedName name="Z_BDCF7345_18B1_4C88_89F2_E67F940CDF85_.wvu.PrintArea" localSheetId="1" hidden="1">Rev_Cap!$A$1:$H$42</definedName>
    <definedName name="Z_C868F8C3_16D7_11D5_A68D_81D6213F5331_.wvu.Cols" localSheetId="9" hidden="1">'dem11'!#REF!</definedName>
    <definedName name="Z_C868F8C3_16D7_11D5_A68D_81D6213F5331_.wvu.Cols" localSheetId="10" hidden="1">'dem12'!#REF!</definedName>
    <definedName name="Z_C868F8C3_16D7_11D5_A68D_81D6213F5331_.wvu.Cols" localSheetId="12" hidden="1">'dem13'!#REF!</definedName>
    <definedName name="Z_C868F8C3_16D7_11D5_A68D_81D6213F5331_.wvu.Cols" localSheetId="14" hidden="1">'dem16'!#REF!</definedName>
    <definedName name="Z_C868F8C3_16D7_11D5_A68D_81D6213F5331_.wvu.Cols" localSheetId="2" hidden="1">'dem2'!#REF!</definedName>
    <definedName name="Z_C868F8C3_16D7_11D5_A68D_81D6213F5331_.wvu.Cols" localSheetId="20" hidden="1">'dem28'!#REF!</definedName>
    <definedName name="Z_C868F8C3_16D7_11D5_A68D_81D6213F5331_.wvu.Cols" localSheetId="21" hidden="1">'dem29'!#REF!</definedName>
    <definedName name="Z_C868F8C3_16D7_11D5_A68D_81D6213F5331_.wvu.Cols" localSheetId="3" hidden="1">'dem3'!#REF!</definedName>
    <definedName name="Z_C868F8C3_16D7_11D5_A68D_81D6213F5331_.wvu.Cols" localSheetId="22" hidden="1">'dem33'!#REF!</definedName>
    <definedName name="Z_C868F8C3_16D7_11D5_A68D_81D6213F5331_.wvu.Cols" localSheetId="23" hidden="1">'dem34'!#REF!</definedName>
    <definedName name="Z_C868F8C3_16D7_11D5_A68D_81D6213F5331_.wvu.Cols" localSheetId="24" hidden="1">'Dem35'!#REF!</definedName>
    <definedName name="Z_C868F8C3_16D7_11D5_A68D_81D6213F5331_.wvu.Cols" localSheetId="26" hidden="1">'dem38'!#REF!</definedName>
    <definedName name="Z_C868F8C3_16D7_11D5_A68D_81D6213F5331_.wvu.Cols" localSheetId="27" hidden="1">'dem39'!#REF!</definedName>
    <definedName name="Z_C868F8C3_16D7_11D5_A68D_81D6213F5331_.wvu.Cols" localSheetId="4" hidden="1">'dem4'!#REF!</definedName>
    <definedName name="Z_C868F8C3_16D7_11D5_A68D_81D6213F5331_.wvu.Cols" localSheetId="28" hidden="1">'dem40'!#REF!</definedName>
    <definedName name="Z_C868F8C3_16D7_11D5_A68D_81D6213F5331_.wvu.Cols" localSheetId="29" hidden="1">dem40A!#REF!</definedName>
    <definedName name="Z_C868F8C3_16D7_11D5_A68D_81D6213F5331_.wvu.Cols" localSheetId="30" hidden="1">'dem41'!#REF!</definedName>
    <definedName name="Z_C868F8C3_16D7_11D5_A68D_81D6213F5331_.wvu.Cols" localSheetId="31" hidden="1">'dem43'!#REF!</definedName>
    <definedName name="Z_C868F8C3_16D7_11D5_A68D_81D6213F5331_.wvu.Cols" localSheetId="32" hidden="1">'dem47'!#REF!</definedName>
    <definedName name="Z_C868F8C3_16D7_11D5_A68D_81D6213F5331_.wvu.Cols" localSheetId="6" hidden="1">'dem7'!#REF!</definedName>
    <definedName name="Z_C868F8C3_16D7_11D5_A68D_81D6213F5331_.wvu.Cols" localSheetId="7" hidden="1">'dem9'!#REF!</definedName>
    <definedName name="Z_C868F8C3_16D7_11D5_A68D_81D6213F5331_.wvu.Cols" localSheetId="11" hidden="1">gov!#REF!</definedName>
    <definedName name="Z_C868F8C3_16D7_11D5_A68D_81D6213F5331_.wvu.FilterData" localSheetId="9" hidden="1">'dem11'!#REF!</definedName>
    <definedName name="Z_C868F8C3_16D7_11D5_A68D_81D6213F5331_.wvu.FilterData" localSheetId="10" hidden="1">'dem12'!#REF!</definedName>
    <definedName name="Z_C868F8C3_16D7_11D5_A68D_81D6213F5331_.wvu.FilterData" localSheetId="12" hidden="1">'dem13'!#REF!</definedName>
    <definedName name="Z_C868F8C3_16D7_11D5_A68D_81D6213F5331_.wvu.FilterData" localSheetId="14" hidden="1">'dem16'!#REF!</definedName>
    <definedName name="Z_C868F8C3_16D7_11D5_A68D_81D6213F5331_.wvu.FilterData" localSheetId="2" hidden="1">'dem2'!#REF!</definedName>
    <definedName name="Z_C868F8C3_16D7_11D5_A68D_81D6213F5331_.wvu.FilterData" localSheetId="17" hidden="1">'dem21'!#REF!</definedName>
    <definedName name="Z_C868F8C3_16D7_11D5_A68D_81D6213F5331_.wvu.FilterData" localSheetId="18" hidden="1">'dem22'!#REF!</definedName>
    <definedName name="Z_C868F8C3_16D7_11D5_A68D_81D6213F5331_.wvu.FilterData" localSheetId="20" hidden="1">'dem28'!#REF!</definedName>
    <definedName name="Z_C868F8C3_16D7_11D5_A68D_81D6213F5331_.wvu.FilterData" localSheetId="21" hidden="1">'dem29'!#REF!</definedName>
    <definedName name="Z_C868F8C3_16D7_11D5_A68D_81D6213F5331_.wvu.FilterData" localSheetId="3" hidden="1">'dem3'!#REF!</definedName>
    <definedName name="Z_C868F8C3_16D7_11D5_A68D_81D6213F5331_.wvu.FilterData" localSheetId="22" hidden="1">'dem33'!#REF!</definedName>
    <definedName name="Z_C868F8C3_16D7_11D5_A68D_81D6213F5331_.wvu.FilterData" localSheetId="23" hidden="1">'dem34'!#REF!</definedName>
    <definedName name="Z_C868F8C3_16D7_11D5_A68D_81D6213F5331_.wvu.FilterData" localSheetId="24" hidden="1">'Dem35'!#REF!</definedName>
    <definedName name="Z_C868F8C3_16D7_11D5_A68D_81D6213F5331_.wvu.FilterData" localSheetId="25" hidden="1">'dem36'!#REF!</definedName>
    <definedName name="Z_C868F8C3_16D7_11D5_A68D_81D6213F5331_.wvu.FilterData" localSheetId="26" hidden="1">'dem38'!#REF!</definedName>
    <definedName name="Z_C868F8C3_16D7_11D5_A68D_81D6213F5331_.wvu.FilterData" localSheetId="4" hidden="1">'dem4'!#REF!</definedName>
    <definedName name="Z_C868F8C3_16D7_11D5_A68D_81D6213F5331_.wvu.FilterData" localSheetId="28" hidden="1">'dem40'!$C$16:$C$53</definedName>
    <definedName name="Z_C868F8C3_16D7_11D5_A68D_81D6213F5331_.wvu.FilterData" localSheetId="29" hidden="1">dem40A!#REF!</definedName>
    <definedName name="Z_C868F8C3_16D7_11D5_A68D_81D6213F5331_.wvu.FilterData" localSheetId="30" hidden="1">'dem41'!#REF!</definedName>
    <definedName name="Z_C868F8C3_16D7_11D5_A68D_81D6213F5331_.wvu.FilterData" localSheetId="31" hidden="1">'dem43'!#REF!</definedName>
    <definedName name="Z_C868F8C3_16D7_11D5_A68D_81D6213F5331_.wvu.FilterData" localSheetId="32" hidden="1">'dem47'!#REF!</definedName>
    <definedName name="Z_C868F8C3_16D7_11D5_A68D_81D6213F5331_.wvu.FilterData" localSheetId="6" hidden="1">'dem7'!#REF!</definedName>
    <definedName name="Z_C868F8C3_16D7_11D5_A68D_81D6213F5331_.wvu.FilterData" localSheetId="7" hidden="1">'dem9'!#REF!</definedName>
    <definedName name="Z_C868F8C3_16D7_11D5_A68D_81D6213F5331_.wvu.FilterData" localSheetId="11" hidden="1">gov!#REF!</definedName>
    <definedName name="Z_C868F8C3_16D7_11D5_A68D_81D6213F5331_.wvu.PrintArea" localSheetId="9" hidden="1">'dem11'!$A$1:$H$50</definedName>
    <definedName name="Z_C868F8C3_16D7_11D5_A68D_81D6213F5331_.wvu.PrintArea" localSheetId="10" hidden="1">'dem12'!$A$2:$H$22</definedName>
    <definedName name="Z_C868F8C3_16D7_11D5_A68D_81D6213F5331_.wvu.PrintArea" localSheetId="12" hidden="1">'dem13'!$A$1:$H$89</definedName>
    <definedName name="Z_C868F8C3_16D7_11D5_A68D_81D6213F5331_.wvu.PrintArea" localSheetId="13" hidden="1">'dem14'!$A$1:$H$54</definedName>
    <definedName name="Z_C868F8C3_16D7_11D5_A68D_81D6213F5331_.wvu.PrintArea" localSheetId="14" hidden="1">'dem16'!$A$1:$H$14</definedName>
    <definedName name="Z_C868F8C3_16D7_11D5_A68D_81D6213F5331_.wvu.PrintArea" localSheetId="15" hidden="1">'dem17'!$A$1:$H$14</definedName>
    <definedName name="Z_C868F8C3_16D7_11D5_A68D_81D6213F5331_.wvu.PrintArea" localSheetId="16" hidden="1">'dem18'!$A$1:$H$14</definedName>
    <definedName name="Z_C868F8C3_16D7_11D5_A68D_81D6213F5331_.wvu.PrintArea" localSheetId="2" hidden="1">'dem2'!$A$1:$H$13</definedName>
    <definedName name="Z_C868F8C3_16D7_11D5_A68D_81D6213F5331_.wvu.PrintArea" localSheetId="17" hidden="1">'dem21'!$A$1:$H$25</definedName>
    <definedName name="Z_C868F8C3_16D7_11D5_A68D_81D6213F5331_.wvu.PrintArea" localSheetId="18" hidden="1">'dem22'!$A$1:$H$89</definedName>
    <definedName name="Z_C868F8C3_16D7_11D5_A68D_81D6213F5331_.wvu.PrintArea" localSheetId="20" hidden="1">'dem28'!$A$1:$H$14</definedName>
    <definedName name="Z_C868F8C3_16D7_11D5_A68D_81D6213F5331_.wvu.PrintArea" localSheetId="21" hidden="1">'dem29'!$A$1:$H$14</definedName>
    <definedName name="Z_C868F8C3_16D7_11D5_A68D_81D6213F5331_.wvu.PrintArea" localSheetId="3" hidden="1">'dem3'!$A$1:$H$46</definedName>
    <definedName name="Z_C868F8C3_16D7_11D5_A68D_81D6213F5331_.wvu.PrintArea" localSheetId="22" hidden="1">'dem33'!$A$1:$H$14</definedName>
    <definedName name="Z_C868F8C3_16D7_11D5_A68D_81D6213F5331_.wvu.PrintArea" localSheetId="23" hidden="1">'dem34'!$A$1:$H$14</definedName>
    <definedName name="Z_C868F8C3_16D7_11D5_A68D_81D6213F5331_.wvu.PrintArea" localSheetId="26" hidden="1">'dem38'!$A$1:$H$14</definedName>
    <definedName name="Z_C868F8C3_16D7_11D5_A68D_81D6213F5331_.wvu.PrintArea" localSheetId="27" hidden="1">'dem39'!$A$1:$H$14</definedName>
    <definedName name="Z_C868F8C3_16D7_11D5_A68D_81D6213F5331_.wvu.PrintArea" localSheetId="4" hidden="1">'dem4'!$A$1:$H$33</definedName>
    <definedName name="Z_C868F8C3_16D7_11D5_A68D_81D6213F5331_.wvu.PrintArea" localSheetId="28" hidden="1">'dem40'!$A$1:$M$53</definedName>
    <definedName name="Z_C868F8C3_16D7_11D5_A68D_81D6213F5331_.wvu.PrintArea" localSheetId="29" hidden="1">dem40A!$A$1:$H$14</definedName>
    <definedName name="Z_C868F8C3_16D7_11D5_A68D_81D6213F5331_.wvu.PrintArea" localSheetId="30" hidden="1">'dem41'!$A$2:$H$67</definedName>
    <definedName name="Z_C868F8C3_16D7_11D5_A68D_81D6213F5331_.wvu.PrintArea" localSheetId="31" hidden="1">'dem43'!$A$1:$H$14</definedName>
    <definedName name="Z_C868F8C3_16D7_11D5_A68D_81D6213F5331_.wvu.PrintArea" localSheetId="32" hidden="1">'dem47'!$A$1:$H$14</definedName>
    <definedName name="Z_C868F8C3_16D7_11D5_A68D_81D6213F5331_.wvu.PrintArea" localSheetId="5" hidden="1">'dem6'!$A$1:$H$14</definedName>
    <definedName name="Z_C868F8C3_16D7_11D5_A68D_81D6213F5331_.wvu.PrintArea" localSheetId="6" hidden="1">'dem7'!$A$1:$H$14</definedName>
    <definedName name="Z_C868F8C3_16D7_11D5_A68D_81D6213F5331_.wvu.PrintArea" localSheetId="7" hidden="1">'dem9'!$A$1:$H$14</definedName>
    <definedName name="Z_C868F8C3_16D7_11D5_A68D_81D6213F5331_.wvu.PrintArea" localSheetId="11" hidden="1">gov!$A$1:$H$14</definedName>
    <definedName name="Z_C868F8C3_16D7_11D5_A68D_81D6213F5331_.wvu.PrintTitles" localSheetId="8" hidden="1">'dem10'!$14:$16</definedName>
    <definedName name="Z_C868F8C3_16D7_11D5_A68D_81D6213F5331_.wvu.PrintTitles" localSheetId="9" hidden="1">'dem11'!$12:$14</definedName>
    <definedName name="Z_C868F8C3_16D7_11D5_A68D_81D6213F5331_.wvu.PrintTitles" localSheetId="10" hidden="1">'dem12'!$12:$14</definedName>
    <definedName name="Z_C868F8C3_16D7_11D5_A68D_81D6213F5331_.wvu.PrintTitles" localSheetId="12" hidden="1">'dem13'!$12:$14</definedName>
    <definedName name="Z_C868F8C3_16D7_11D5_A68D_81D6213F5331_.wvu.PrintTitles" localSheetId="13" hidden="1">'dem14'!$12:$14</definedName>
    <definedName name="Z_C868F8C3_16D7_11D5_A68D_81D6213F5331_.wvu.PrintTitles" localSheetId="14" hidden="1">'dem16'!$12:$14</definedName>
    <definedName name="Z_C868F8C3_16D7_11D5_A68D_81D6213F5331_.wvu.PrintTitles" localSheetId="2" hidden="1">'dem2'!$11:$13</definedName>
    <definedName name="Z_C868F8C3_16D7_11D5_A68D_81D6213F5331_.wvu.PrintTitles" localSheetId="17" hidden="1">'dem21'!$12:$13</definedName>
    <definedName name="Z_C868F8C3_16D7_11D5_A68D_81D6213F5331_.wvu.PrintTitles" localSheetId="18" hidden="1">'dem22'!$12:$13</definedName>
    <definedName name="Z_C868F8C3_16D7_11D5_A68D_81D6213F5331_.wvu.PrintTitles" localSheetId="19" hidden="1">'dem26'!$12:$14</definedName>
    <definedName name="Z_C868F8C3_16D7_11D5_A68D_81D6213F5331_.wvu.PrintTitles" localSheetId="20" hidden="1">'dem28'!$12:$14</definedName>
    <definedName name="Z_C868F8C3_16D7_11D5_A68D_81D6213F5331_.wvu.PrintTitles" localSheetId="21" hidden="1">'dem29'!$12:$14</definedName>
    <definedName name="Z_C868F8C3_16D7_11D5_A68D_81D6213F5331_.wvu.PrintTitles" localSheetId="3" hidden="1">'dem3'!$12:$14</definedName>
    <definedName name="Z_C868F8C3_16D7_11D5_A68D_81D6213F5331_.wvu.PrintTitles" localSheetId="22" hidden="1">'dem33'!$12:$14</definedName>
    <definedName name="Z_C868F8C3_16D7_11D5_A68D_81D6213F5331_.wvu.PrintTitles" localSheetId="23" hidden="1">'dem34'!$12:$14</definedName>
    <definedName name="Z_C868F8C3_16D7_11D5_A68D_81D6213F5331_.wvu.PrintTitles" localSheetId="24" hidden="1">'Dem35'!$12:$14</definedName>
    <definedName name="Z_C868F8C3_16D7_11D5_A68D_81D6213F5331_.wvu.PrintTitles" localSheetId="25" hidden="1">'dem36'!$11:$13</definedName>
    <definedName name="Z_C868F8C3_16D7_11D5_A68D_81D6213F5331_.wvu.PrintTitles" localSheetId="26" hidden="1">'dem38'!$12:$14</definedName>
    <definedName name="Z_C868F8C3_16D7_11D5_A68D_81D6213F5331_.wvu.PrintTitles" localSheetId="27" hidden="1">'dem39'!$12:$14</definedName>
    <definedName name="Z_C868F8C3_16D7_11D5_A68D_81D6213F5331_.wvu.PrintTitles" localSheetId="4" hidden="1">'dem4'!$12:$14</definedName>
    <definedName name="Z_C868F8C3_16D7_11D5_A68D_81D6213F5331_.wvu.PrintTitles" localSheetId="28" hidden="1">'dem40'!$12:$14</definedName>
    <definedName name="Z_C868F8C3_16D7_11D5_A68D_81D6213F5331_.wvu.PrintTitles" localSheetId="29" hidden="1">dem40A!$12:$14</definedName>
    <definedName name="Z_C868F8C3_16D7_11D5_A68D_81D6213F5331_.wvu.PrintTitles" localSheetId="30" hidden="1">'dem41'!$13:$14</definedName>
    <definedName name="Z_C868F8C3_16D7_11D5_A68D_81D6213F5331_.wvu.PrintTitles" localSheetId="31" hidden="1">'dem43'!$12:$14</definedName>
    <definedName name="Z_C868F8C3_16D7_11D5_A68D_81D6213F5331_.wvu.PrintTitles" localSheetId="32" hidden="1">'dem47'!$12:$14</definedName>
    <definedName name="Z_C868F8C3_16D7_11D5_A68D_81D6213F5331_.wvu.PrintTitles" localSheetId="5" hidden="1">'dem6'!$13:$14</definedName>
    <definedName name="Z_C868F8C3_16D7_11D5_A68D_81D6213F5331_.wvu.PrintTitles" localSheetId="6" hidden="1">'dem7'!$12:$14</definedName>
    <definedName name="Z_C868F8C3_16D7_11D5_A68D_81D6213F5331_.wvu.PrintTitles" localSheetId="7" hidden="1">'dem9'!$12:$14</definedName>
    <definedName name="Z_C868F8C3_16D7_11D5_A68D_81D6213F5331_.wvu.PrintTitles" localSheetId="11" hidden="1">gov!$12:$14</definedName>
    <definedName name="Z_C9005DB3_FAA8_4560_9BCE_49977A5934C6_.wvu.FilterData" localSheetId="2" hidden="1">'dem2'!$B$33:$N$44</definedName>
    <definedName name="Z_C9005DB3_FAA8_4560_9BCE_49977A5934C6_.wvu.PrintArea" localSheetId="2" hidden="1">'dem2'!$A$1:$H$13</definedName>
    <definedName name="Z_C9005DB3_FAA8_4560_9BCE_49977A5934C6_.wvu.PrintTitles" localSheetId="2" hidden="1">'dem2'!$11:$13</definedName>
    <definedName name="Z_C9005DB3_FAA8_4560_9BCE_49977A5934C6_.wvu.Rows" localSheetId="2" hidden="1">'dem2'!#REF!</definedName>
    <definedName name="Z_CBFC2224_D3AC_4AA3_8CE4_B555FCF23158_.wvu.FilterData" localSheetId="1" hidden="1">Rev_Cap!$A$6:$I$38</definedName>
    <definedName name="Z_CBFC2224_D3AC_4AA3_8CE4_B555FCF23158_.wvu.PrintArea" localSheetId="0" hidden="1">Introduc.!$A$1:$C$37</definedName>
    <definedName name="Z_CBFC2224_D3AC_4AA3_8CE4_B555FCF23158_.wvu.PrintArea" localSheetId="1" hidden="1">Rev_Cap!$A$1:$H$41</definedName>
    <definedName name="Z_E4E8F753_76B4_42E1_AD26_8B3589CB8A4B_.wvu.FilterData" localSheetId="1" hidden="1">Rev_Cap!$A$6:$I$38</definedName>
    <definedName name="Z_E4E8F753_76B4_42E1_AD26_8B3589CB8A4B_.wvu.PrintArea" localSheetId="0" hidden="1">Introduc.!$A$1:$C$37</definedName>
    <definedName name="Z_E4E8F753_76B4_42E1_AD26_8B3589CB8A4B_.wvu.PrintArea" localSheetId="1" hidden="1">Rev_Cap!$A$1:$H$38</definedName>
    <definedName name="Z_E57F7D2B_6C27_407B_9710_2828BB462CF1_.wvu.FilterData" localSheetId="2" hidden="1">'dem2'!#REF!</definedName>
    <definedName name="Z_E57F7D2B_6C27_407B_9710_2828BB462CF1_.wvu.PrintArea" localSheetId="2" hidden="1">'dem2'!$A$1:$H$13</definedName>
    <definedName name="Z_E57F7D2B_6C27_407B_9710_2828BB462CF1_.wvu.PrintTitles" localSheetId="2" hidden="1">'dem2'!$11:$13</definedName>
    <definedName name="Z_E57F7D2B_6C27_407B_9710_2828BB462CF1_.wvu.Rows" localSheetId="2" hidden="1">'dem2'!#REF!</definedName>
    <definedName name="Z_E5DF37BD_125C_11D5_8DC4_D0F5D88B3549_.wvu.Cols" localSheetId="9" hidden="1">'dem11'!#REF!</definedName>
    <definedName name="Z_E5DF37BD_125C_11D5_8DC4_D0F5D88B3549_.wvu.Cols" localSheetId="10" hidden="1">'dem12'!#REF!</definedName>
    <definedName name="Z_E5DF37BD_125C_11D5_8DC4_D0F5D88B3549_.wvu.Cols" localSheetId="12" hidden="1">'dem13'!#REF!</definedName>
    <definedName name="Z_E5DF37BD_125C_11D5_8DC4_D0F5D88B3549_.wvu.Cols" localSheetId="14" hidden="1">'dem16'!#REF!</definedName>
    <definedName name="Z_E5DF37BD_125C_11D5_8DC4_D0F5D88B3549_.wvu.Cols" localSheetId="2" hidden="1">'dem2'!#REF!</definedName>
    <definedName name="Z_E5DF37BD_125C_11D5_8DC4_D0F5D88B3549_.wvu.Cols" localSheetId="20" hidden="1">'dem28'!#REF!</definedName>
    <definedName name="Z_E5DF37BD_125C_11D5_8DC4_D0F5D88B3549_.wvu.Cols" localSheetId="21" hidden="1">'dem29'!#REF!</definedName>
    <definedName name="Z_E5DF37BD_125C_11D5_8DC4_D0F5D88B3549_.wvu.Cols" localSheetId="3" hidden="1">'dem3'!#REF!</definedName>
    <definedName name="Z_E5DF37BD_125C_11D5_8DC4_D0F5D88B3549_.wvu.Cols" localSheetId="22" hidden="1">'dem33'!#REF!</definedName>
    <definedName name="Z_E5DF37BD_125C_11D5_8DC4_D0F5D88B3549_.wvu.Cols" localSheetId="23" hidden="1">'dem34'!#REF!</definedName>
    <definedName name="Z_E5DF37BD_125C_11D5_8DC4_D0F5D88B3549_.wvu.Cols" localSheetId="24" hidden="1">'Dem35'!#REF!</definedName>
    <definedName name="Z_E5DF37BD_125C_11D5_8DC4_D0F5D88B3549_.wvu.Cols" localSheetId="26" hidden="1">'dem38'!#REF!</definedName>
    <definedName name="Z_E5DF37BD_125C_11D5_8DC4_D0F5D88B3549_.wvu.Cols" localSheetId="27" hidden="1">'dem39'!#REF!</definedName>
    <definedName name="Z_E5DF37BD_125C_11D5_8DC4_D0F5D88B3549_.wvu.Cols" localSheetId="4" hidden="1">'dem4'!#REF!</definedName>
    <definedName name="Z_E5DF37BD_125C_11D5_8DC4_D0F5D88B3549_.wvu.Cols" localSheetId="28" hidden="1">'dem40'!#REF!</definedName>
    <definedName name="Z_E5DF37BD_125C_11D5_8DC4_D0F5D88B3549_.wvu.Cols" localSheetId="29" hidden="1">dem40A!#REF!</definedName>
    <definedName name="Z_E5DF37BD_125C_11D5_8DC4_D0F5D88B3549_.wvu.Cols" localSheetId="30" hidden="1">'dem41'!#REF!</definedName>
    <definedName name="Z_E5DF37BD_125C_11D5_8DC4_D0F5D88B3549_.wvu.Cols" localSheetId="31" hidden="1">'dem43'!#REF!</definedName>
    <definedName name="Z_E5DF37BD_125C_11D5_8DC4_D0F5D88B3549_.wvu.Cols" localSheetId="32" hidden="1">'dem47'!#REF!</definedName>
    <definedName name="Z_E5DF37BD_125C_11D5_8DC4_D0F5D88B3549_.wvu.Cols" localSheetId="6" hidden="1">'dem7'!#REF!</definedName>
    <definedName name="Z_E5DF37BD_125C_11D5_8DC4_D0F5D88B3549_.wvu.Cols" localSheetId="7" hidden="1">'dem9'!#REF!</definedName>
    <definedName name="Z_E5DF37BD_125C_11D5_8DC4_D0F5D88B3549_.wvu.Cols" localSheetId="11" hidden="1">gov!#REF!</definedName>
    <definedName name="Z_E5DF37BD_125C_11D5_8DC4_D0F5D88B3549_.wvu.FilterData" localSheetId="9" hidden="1">'dem11'!#REF!</definedName>
    <definedName name="Z_E5DF37BD_125C_11D5_8DC4_D0F5D88B3549_.wvu.FilterData" localSheetId="10" hidden="1">'dem12'!#REF!</definedName>
    <definedName name="Z_E5DF37BD_125C_11D5_8DC4_D0F5D88B3549_.wvu.FilterData" localSheetId="12" hidden="1">'dem13'!#REF!</definedName>
    <definedName name="Z_E5DF37BD_125C_11D5_8DC4_D0F5D88B3549_.wvu.FilterData" localSheetId="14" hidden="1">'dem16'!#REF!</definedName>
    <definedName name="Z_E5DF37BD_125C_11D5_8DC4_D0F5D88B3549_.wvu.FilterData" localSheetId="2" hidden="1">'dem2'!#REF!</definedName>
    <definedName name="Z_E5DF37BD_125C_11D5_8DC4_D0F5D88B3549_.wvu.FilterData" localSheetId="17" hidden="1">'dem21'!#REF!</definedName>
    <definedName name="Z_E5DF37BD_125C_11D5_8DC4_D0F5D88B3549_.wvu.FilterData" localSheetId="18" hidden="1">'dem22'!#REF!</definedName>
    <definedName name="Z_E5DF37BD_125C_11D5_8DC4_D0F5D88B3549_.wvu.FilterData" localSheetId="20" hidden="1">'dem28'!#REF!</definedName>
    <definedName name="Z_E5DF37BD_125C_11D5_8DC4_D0F5D88B3549_.wvu.FilterData" localSheetId="21" hidden="1">'dem29'!#REF!</definedName>
    <definedName name="Z_E5DF37BD_125C_11D5_8DC4_D0F5D88B3549_.wvu.FilterData" localSheetId="3" hidden="1">'dem3'!#REF!</definedName>
    <definedName name="Z_E5DF37BD_125C_11D5_8DC4_D0F5D88B3549_.wvu.FilterData" localSheetId="22" hidden="1">'dem33'!#REF!</definedName>
    <definedName name="Z_E5DF37BD_125C_11D5_8DC4_D0F5D88B3549_.wvu.FilterData" localSheetId="23" hidden="1">'dem34'!#REF!</definedName>
    <definedName name="Z_E5DF37BD_125C_11D5_8DC4_D0F5D88B3549_.wvu.FilterData" localSheetId="24" hidden="1">'Dem35'!#REF!</definedName>
    <definedName name="Z_E5DF37BD_125C_11D5_8DC4_D0F5D88B3549_.wvu.FilterData" localSheetId="25" hidden="1">'dem36'!#REF!</definedName>
    <definedName name="Z_E5DF37BD_125C_11D5_8DC4_D0F5D88B3549_.wvu.FilterData" localSheetId="26" hidden="1">'dem38'!#REF!</definedName>
    <definedName name="Z_E5DF37BD_125C_11D5_8DC4_D0F5D88B3549_.wvu.FilterData" localSheetId="4" hidden="1">'dem4'!#REF!</definedName>
    <definedName name="Z_E5DF37BD_125C_11D5_8DC4_D0F5D88B3549_.wvu.FilterData" localSheetId="28" hidden="1">'dem40'!$C$16:$C$53</definedName>
    <definedName name="Z_E5DF37BD_125C_11D5_8DC4_D0F5D88B3549_.wvu.FilterData" localSheetId="29" hidden="1">dem40A!#REF!</definedName>
    <definedName name="Z_E5DF37BD_125C_11D5_8DC4_D0F5D88B3549_.wvu.FilterData" localSheetId="30" hidden="1">'dem41'!#REF!</definedName>
    <definedName name="Z_E5DF37BD_125C_11D5_8DC4_D0F5D88B3549_.wvu.FilterData" localSheetId="31" hidden="1">'dem43'!#REF!</definedName>
    <definedName name="Z_E5DF37BD_125C_11D5_8DC4_D0F5D88B3549_.wvu.FilterData" localSheetId="32" hidden="1">'dem47'!#REF!</definedName>
    <definedName name="Z_E5DF37BD_125C_11D5_8DC4_D0F5D88B3549_.wvu.FilterData" localSheetId="6" hidden="1">'dem7'!#REF!</definedName>
    <definedName name="Z_E5DF37BD_125C_11D5_8DC4_D0F5D88B3549_.wvu.FilterData" localSheetId="7" hidden="1">'dem9'!#REF!</definedName>
    <definedName name="Z_E5DF37BD_125C_11D5_8DC4_D0F5D88B3549_.wvu.FilterData" localSheetId="11" hidden="1">gov!#REF!</definedName>
    <definedName name="Z_E5DF37BD_125C_11D5_8DC4_D0F5D88B3549_.wvu.PrintArea" localSheetId="8" hidden="1">'dem10'!$A$1:$H$55</definedName>
    <definedName name="Z_E5DF37BD_125C_11D5_8DC4_D0F5D88B3549_.wvu.PrintArea" localSheetId="9" hidden="1">'dem11'!$A$1:$H$50</definedName>
    <definedName name="Z_E5DF37BD_125C_11D5_8DC4_D0F5D88B3549_.wvu.PrintArea" localSheetId="10" hidden="1">'dem12'!$A$2:$H$22</definedName>
    <definedName name="Z_E5DF37BD_125C_11D5_8DC4_D0F5D88B3549_.wvu.PrintArea" localSheetId="12" hidden="1">'dem13'!$A$1:$H$89</definedName>
    <definedName name="Z_E5DF37BD_125C_11D5_8DC4_D0F5D88B3549_.wvu.PrintArea" localSheetId="13" hidden="1">'dem14'!$A$1:$H$54</definedName>
    <definedName name="Z_E5DF37BD_125C_11D5_8DC4_D0F5D88B3549_.wvu.PrintArea" localSheetId="14" hidden="1">'dem16'!$A$1:$H$14</definedName>
    <definedName name="Z_E5DF37BD_125C_11D5_8DC4_D0F5D88B3549_.wvu.PrintArea" localSheetId="15" hidden="1">'dem17'!$A$1:$H$14</definedName>
    <definedName name="Z_E5DF37BD_125C_11D5_8DC4_D0F5D88B3549_.wvu.PrintArea" localSheetId="16" hidden="1">'dem18'!$A$1:$H$14</definedName>
    <definedName name="Z_E5DF37BD_125C_11D5_8DC4_D0F5D88B3549_.wvu.PrintArea" localSheetId="2" hidden="1">'dem2'!$A$1:$H$13</definedName>
    <definedName name="Z_E5DF37BD_125C_11D5_8DC4_D0F5D88B3549_.wvu.PrintArea" localSheetId="17" hidden="1">'dem21'!$A$1:$H$25</definedName>
    <definedName name="Z_E5DF37BD_125C_11D5_8DC4_D0F5D88B3549_.wvu.PrintArea" localSheetId="18" hidden="1">'dem22'!$A$1:$H$89</definedName>
    <definedName name="Z_E5DF37BD_125C_11D5_8DC4_D0F5D88B3549_.wvu.PrintArea" localSheetId="19" hidden="1">'dem26'!$A$1:$N$14</definedName>
    <definedName name="Z_E5DF37BD_125C_11D5_8DC4_D0F5D88B3549_.wvu.PrintArea" localSheetId="20" hidden="1">'dem28'!$A$1:$H$14</definedName>
    <definedName name="Z_E5DF37BD_125C_11D5_8DC4_D0F5D88B3549_.wvu.PrintArea" localSheetId="21" hidden="1">'dem29'!$A$1:$H$14</definedName>
    <definedName name="Z_E5DF37BD_125C_11D5_8DC4_D0F5D88B3549_.wvu.PrintArea" localSheetId="3" hidden="1">'dem3'!$A$1:$H$46</definedName>
    <definedName name="Z_E5DF37BD_125C_11D5_8DC4_D0F5D88B3549_.wvu.PrintArea" localSheetId="22" hidden="1">'dem33'!$A$1:$H$14</definedName>
    <definedName name="Z_E5DF37BD_125C_11D5_8DC4_D0F5D88B3549_.wvu.PrintArea" localSheetId="23" hidden="1">'dem34'!$A$1:$H$14</definedName>
    <definedName name="Z_E5DF37BD_125C_11D5_8DC4_D0F5D88B3549_.wvu.PrintArea" localSheetId="24" hidden="1">'Dem35'!$A$1:$H$14</definedName>
    <definedName name="Z_E5DF37BD_125C_11D5_8DC4_D0F5D88B3549_.wvu.PrintArea" localSheetId="25" hidden="1">'dem36'!$A$1:$H$14</definedName>
    <definedName name="Z_E5DF37BD_125C_11D5_8DC4_D0F5D88B3549_.wvu.PrintArea" localSheetId="26" hidden="1">'dem38'!$A$1:$H$14</definedName>
    <definedName name="Z_E5DF37BD_125C_11D5_8DC4_D0F5D88B3549_.wvu.PrintArea" localSheetId="27" hidden="1">'dem39'!$A$1:$H$14</definedName>
    <definedName name="Z_E5DF37BD_125C_11D5_8DC4_D0F5D88B3549_.wvu.PrintArea" localSheetId="4" hidden="1">'dem4'!$A$1:$H$33</definedName>
    <definedName name="Z_E5DF37BD_125C_11D5_8DC4_D0F5D88B3549_.wvu.PrintArea" localSheetId="28" hidden="1">'dem40'!$A$1:$M$53</definedName>
    <definedName name="Z_E5DF37BD_125C_11D5_8DC4_D0F5D88B3549_.wvu.PrintArea" localSheetId="29" hidden="1">dem40A!$A$1:$H$14</definedName>
    <definedName name="Z_E5DF37BD_125C_11D5_8DC4_D0F5D88B3549_.wvu.PrintArea" localSheetId="30" hidden="1">'dem41'!$A$2:$H$67</definedName>
    <definedName name="Z_E5DF37BD_125C_11D5_8DC4_D0F5D88B3549_.wvu.PrintArea" localSheetId="31" hidden="1">'dem43'!$A$1:$H$14</definedName>
    <definedName name="Z_E5DF37BD_125C_11D5_8DC4_D0F5D88B3549_.wvu.PrintArea" localSheetId="32" hidden="1">'dem47'!$A$1:$H$14</definedName>
    <definedName name="Z_E5DF37BD_125C_11D5_8DC4_D0F5D88B3549_.wvu.PrintArea" localSheetId="5" hidden="1">'dem6'!$A$1:$H$14</definedName>
    <definedName name="Z_E5DF37BD_125C_11D5_8DC4_D0F5D88B3549_.wvu.PrintArea" localSheetId="6" hidden="1">'dem7'!$A$1:$H$14</definedName>
    <definedName name="Z_E5DF37BD_125C_11D5_8DC4_D0F5D88B3549_.wvu.PrintArea" localSheetId="7" hidden="1">'dem9'!$A$1:$H$14</definedName>
    <definedName name="Z_E5DF37BD_125C_11D5_8DC4_D0F5D88B3549_.wvu.PrintArea" localSheetId="11" hidden="1">gov!$A$1:$H$14</definedName>
    <definedName name="Z_E5DF37BD_125C_11D5_8DC4_D0F5D88B3549_.wvu.PrintTitles" localSheetId="8" hidden="1">'dem10'!$14:$16</definedName>
    <definedName name="Z_E5DF37BD_125C_11D5_8DC4_D0F5D88B3549_.wvu.PrintTitles" localSheetId="9" hidden="1">'dem11'!$12:$14</definedName>
    <definedName name="Z_E5DF37BD_125C_11D5_8DC4_D0F5D88B3549_.wvu.PrintTitles" localSheetId="10" hidden="1">'dem12'!$12:$14</definedName>
    <definedName name="Z_E5DF37BD_125C_11D5_8DC4_D0F5D88B3549_.wvu.PrintTitles" localSheetId="12" hidden="1">'dem13'!$12:$14</definedName>
    <definedName name="Z_E5DF37BD_125C_11D5_8DC4_D0F5D88B3549_.wvu.PrintTitles" localSheetId="13" hidden="1">'dem14'!$12:$14</definedName>
    <definedName name="Z_E5DF37BD_125C_11D5_8DC4_D0F5D88B3549_.wvu.PrintTitles" localSheetId="14" hidden="1">'dem16'!$12:$14</definedName>
    <definedName name="Z_E5DF37BD_125C_11D5_8DC4_D0F5D88B3549_.wvu.PrintTitles" localSheetId="2" hidden="1">'dem2'!$11:$13</definedName>
    <definedName name="Z_E5DF37BD_125C_11D5_8DC4_D0F5D88B3549_.wvu.PrintTitles" localSheetId="17" hidden="1">'dem21'!$12:$13</definedName>
    <definedName name="Z_E5DF37BD_125C_11D5_8DC4_D0F5D88B3549_.wvu.PrintTitles" localSheetId="18" hidden="1">'dem22'!$12:$13</definedName>
    <definedName name="Z_E5DF37BD_125C_11D5_8DC4_D0F5D88B3549_.wvu.PrintTitles" localSheetId="19" hidden="1">'dem26'!$12:$14</definedName>
    <definedName name="Z_E5DF37BD_125C_11D5_8DC4_D0F5D88B3549_.wvu.PrintTitles" localSheetId="20" hidden="1">'dem28'!$12:$14</definedName>
    <definedName name="Z_E5DF37BD_125C_11D5_8DC4_D0F5D88B3549_.wvu.PrintTitles" localSheetId="21" hidden="1">'dem29'!$12:$14</definedName>
    <definedName name="Z_E5DF37BD_125C_11D5_8DC4_D0F5D88B3549_.wvu.PrintTitles" localSheetId="3" hidden="1">'dem3'!$12:$14</definedName>
    <definedName name="Z_E5DF37BD_125C_11D5_8DC4_D0F5D88B3549_.wvu.PrintTitles" localSheetId="22" hidden="1">'dem33'!$12:$14</definedName>
    <definedName name="Z_E5DF37BD_125C_11D5_8DC4_D0F5D88B3549_.wvu.PrintTitles" localSheetId="23" hidden="1">'dem34'!$12:$14</definedName>
    <definedName name="Z_E5DF37BD_125C_11D5_8DC4_D0F5D88B3549_.wvu.PrintTitles" localSheetId="24" hidden="1">'Dem35'!$12:$14</definedName>
    <definedName name="Z_E5DF37BD_125C_11D5_8DC4_D0F5D88B3549_.wvu.PrintTitles" localSheetId="25" hidden="1">'dem36'!$11:$13</definedName>
    <definedName name="Z_E5DF37BD_125C_11D5_8DC4_D0F5D88B3549_.wvu.PrintTitles" localSheetId="26" hidden="1">'dem38'!$12:$14</definedName>
    <definedName name="Z_E5DF37BD_125C_11D5_8DC4_D0F5D88B3549_.wvu.PrintTitles" localSheetId="27" hidden="1">'dem39'!$12:$14</definedName>
    <definedName name="Z_E5DF37BD_125C_11D5_8DC4_D0F5D88B3549_.wvu.PrintTitles" localSheetId="4" hidden="1">'dem4'!$12:$14</definedName>
    <definedName name="Z_E5DF37BD_125C_11D5_8DC4_D0F5D88B3549_.wvu.PrintTitles" localSheetId="28" hidden="1">'dem40'!$12:$14</definedName>
    <definedName name="Z_E5DF37BD_125C_11D5_8DC4_D0F5D88B3549_.wvu.PrintTitles" localSheetId="29" hidden="1">dem40A!$12:$14</definedName>
    <definedName name="Z_E5DF37BD_125C_11D5_8DC4_D0F5D88B3549_.wvu.PrintTitles" localSheetId="30" hidden="1">'dem41'!$13:$14</definedName>
    <definedName name="Z_E5DF37BD_125C_11D5_8DC4_D0F5D88B3549_.wvu.PrintTitles" localSheetId="31" hidden="1">'dem43'!$12:$14</definedName>
    <definedName name="Z_E5DF37BD_125C_11D5_8DC4_D0F5D88B3549_.wvu.PrintTitles" localSheetId="32" hidden="1">'dem47'!$12:$14</definedName>
    <definedName name="Z_E5DF37BD_125C_11D5_8DC4_D0F5D88B3549_.wvu.PrintTitles" localSheetId="5" hidden="1">'dem6'!$13:$14</definedName>
    <definedName name="Z_E5DF37BD_125C_11D5_8DC4_D0F5D88B3549_.wvu.PrintTitles" localSheetId="6" hidden="1">'dem7'!$12:$14</definedName>
    <definedName name="Z_E5DF37BD_125C_11D5_8DC4_D0F5D88B3549_.wvu.PrintTitles" localSheetId="7" hidden="1">'dem9'!$12:$14</definedName>
    <definedName name="Z_E5DF37BD_125C_11D5_8DC4_D0F5D88B3549_.wvu.PrintTitles" localSheetId="11" hidden="1">gov!$12:$14</definedName>
    <definedName name="Z_ED6647A4_1622_11D5_96DF_000021E43CDF_.wvu.PrintArea" localSheetId="24" hidden="1">'Dem35'!$A$1:$H$14</definedName>
    <definedName name="Z_F1391393_1D1C_410F_A76B_773FA6985814_.wvu.PrintArea" localSheetId="26" hidden="1">'dem38'!#REF!</definedName>
    <definedName name="Z_F1391393_1D1C_410F_A76B_773FA6985814_.wvu.PrintTitles" localSheetId="26" hidden="1">'dem38'!$12:$14</definedName>
    <definedName name="Z_F8ADACC1_164E_11D6_B603_000021DAEEA2_.wvu.Cols" localSheetId="9" hidden="1">'dem11'!#REF!</definedName>
    <definedName name="Z_F8ADACC1_164E_11D6_B603_000021DAEEA2_.wvu.Cols" localSheetId="10" hidden="1">'dem12'!#REF!</definedName>
    <definedName name="Z_F8ADACC1_164E_11D6_B603_000021DAEEA2_.wvu.Cols" localSheetId="12" hidden="1">'dem13'!#REF!</definedName>
    <definedName name="Z_F8ADACC1_164E_11D6_B603_000021DAEEA2_.wvu.Cols" localSheetId="14" hidden="1">'dem16'!#REF!</definedName>
    <definedName name="Z_F8ADACC1_164E_11D6_B603_000021DAEEA2_.wvu.Cols" localSheetId="2" hidden="1">'dem2'!#REF!</definedName>
    <definedName name="Z_F8ADACC1_164E_11D6_B603_000021DAEEA2_.wvu.Cols" localSheetId="20" hidden="1">'dem28'!#REF!</definedName>
    <definedName name="Z_F8ADACC1_164E_11D6_B603_000021DAEEA2_.wvu.Cols" localSheetId="21" hidden="1">'dem29'!#REF!</definedName>
    <definedName name="Z_F8ADACC1_164E_11D6_B603_000021DAEEA2_.wvu.Cols" localSheetId="3" hidden="1">'dem3'!#REF!</definedName>
    <definedName name="Z_F8ADACC1_164E_11D6_B603_000021DAEEA2_.wvu.Cols" localSheetId="22" hidden="1">'dem33'!#REF!</definedName>
    <definedName name="Z_F8ADACC1_164E_11D6_B603_000021DAEEA2_.wvu.Cols" localSheetId="23" hidden="1">'dem34'!#REF!</definedName>
    <definedName name="Z_F8ADACC1_164E_11D6_B603_000021DAEEA2_.wvu.Cols" localSheetId="24" hidden="1">'Dem35'!#REF!</definedName>
    <definedName name="Z_F8ADACC1_164E_11D6_B603_000021DAEEA2_.wvu.Cols" localSheetId="26" hidden="1">'dem38'!#REF!</definedName>
    <definedName name="Z_F8ADACC1_164E_11D6_B603_000021DAEEA2_.wvu.Cols" localSheetId="27" hidden="1">'dem39'!#REF!</definedName>
    <definedName name="Z_F8ADACC1_164E_11D6_B603_000021DAEEA2_.wvu.Cols" localSheetId="4" hidden="1">'dem4'!#REF!</definedName>
    <definedName name="Z_F8ADACC1_164E_11D6_B603_000021DAEEA2_.wvu.Cols" localSheetId="28" hidden="1">'dem40'!#REF!</definedName>
    <definedName name="Z_F8ADACC1_164E_11D6_B603_000021DAEEA2_.wvu.Cols" localSheetId="29" hidden="1">dem40A!#REF!</definedName>
    <definedName name="Z_F8ADACC1_164E_11D6_B603_000021DAEEA2_.wvu.Cols" localSheetId="30" hidden="1">'dem41'!#REF!</definedName>
    <definedName name="Z_F8ADACC1_164E_11D6_B603_000021DAEEA2_.wvu.Cols" localSheetId="31" hidden="1">'dem43'!#REF!</definedName>
    <definedName name="Z_F8ADACC1_164E_11D6_B603_000021DAEEA2_.wvu.Cols" localSheetId="32" hidden="1">'dem47'!#REF!</definedName>
    <definedName name="Z_F8ADACC1_164E_11D6_B603_000021DAEEA2_.wvu.Cols" localSheetId="6" hidden="1">'dem7'!#REF!</definedName>
    <definedName name="Z_F8ADACC1_164E_11D6_B603_000021DAEEA2_.wvu.Cols" localSheetId="7" hidden="1">'dem9'!#REF!</definedName>
    <definedName name="Z_F8ADACC1_164E_11D6_B603_000021DAEEA2_.wvu.Cols" localSheetId="11" hidden="1">gov!#REF!</definedName>
    <definedName name="Z_F8ADACC1_164E_11D6_B603_000021DAEEA2_.wvu.FilterData" localSheetId="9" hidden="1">'dem11'!#REF!</definedName>
    <definedName name="Z_F8ADACC1_164E_11D6_B603_000021DAEEA2_.wvu.FilterData" localSheetId="10" hidden="1">'dem12'!#REF!</definedName>
    <definedName name="Z_F8ADACC1_164E_11D6_B603_000021DAEEA2_.wvu.FilterData" localSheetId="12" hidden="1">'dem13'!#REF!</definedName>
    <definedName name="Z_F8ADACC1_164E_11D6_B603_000021DAEEA2_.wvu.FilterData" localSheetId="14" hidden="1">'dem16'!#REF!</definedName>
    <definedName name="Z_F8ADACC1_164E_11D6_B603_000021DAEEA2_.wvu.FilterData" localSheetId="2" hidden="1">'dem2'!#REF!</definedName>
    <definedName name="Z_F8ADACC1_164E_11D6_B603_000021DAEEA2_.wvu.FilterData" localSheetId="17" hidden="1">'dem21'!#REF!</definedName>
    <definedName name="Z_F8ADACC1_164E_11D6_B603_000021DAEEA2_.wvu.FilterData" localSheetId="18" hidden="1">'dem22'!#REF!</definedName>
    <definedName name="Z_F8ADACC1_164E_11D6_B603_000021DAEEA2_.wvu.FilterData" localSheetId="20" hidden="1">'dem28'!#REF!</definedName>
    <definedName name="Z_F8ADACC1_164E_11D6_B603_000021DAEEA2_.wvu.FilterData" localSheetId="21" hidden="1">'dem29'!#REF!</definedName>
    <definedName name="Z_F8ADACC1_164E_11D6_B603_000021DAEEA2_.wvu.FilterData" localSheetId="3" hidden="1">'dem3'!#REF!</definedName>
    <definedName name="Z_F8ADACC1_164E_11D6_B603_000021DAEEA2_.wvu.FilterData" localSheetId="22" hidden="1">'dem33'!#REF!</definedName>
    <definedName name="Z_F8ADACC1_164E_11D6_B603_000021DAEEA2_.wvu.FilterData" localSheetId="23" hidden="1">'dem34'!#REF!</definedName>
    <definedName name="Z_F8ADACC1_164E_11D6_B603_000021DAEEA2_.wvu.FilterData" localSheetId="24" hidden="1">'Dem35'!#REF!</definedName>
    <definedName name="Z_F8ADACC1_164E_11D6_B603_000021DAEEA2_.wvu.FilterData" localSheetId="25" hidden="1">'dem36'!#REF!</definedName>
    <definedName name="Z_F8ADACC1_164E_11D6_B603_000021DAEEA2_.wvu.FilterData" localSheetId="26" hidden="1">'dem38'!#REF!</definedName>
    <definedName name="Z_F8ADACC1_164E_11D6_B603_000021DAEEA2_.wvu.FilterData" localSheetId="4" hidden="1">'dem4'!#REF!</definedName>
    <definedName name="Z_F8ADACC1_164E_11D6_B603_000021DAEEA2_.wvu.FilterData" localSheetId="28" hidden="1">'dem40'!$C$16:$C$53</definedName>
    <definedName name="Z_F8ADACC1_164E_11D6_B603_000021DAEEA2_.wvu.FilterData" localSheetId="29" hidden="1">dem40A!#REF!</definedName>
    <definedName name="Z_F8ADACC1_164E_11D6_B603_000021DAEEA2_.wvu.FilterData" localSheetId="30" hidden="1">'dem41'!#REF!</definedName>
    <definedName name="Z_F8ADACC1_164E_11D6_B603_000021DAEEA2_.wvu.FilterData" localSheetId="31" hidden="1">'dem43'!#REF!</definedName>
    <definedName name="Z_F8ADACC1_164E_11D6_B603_000021DAEEA2_.wvu.FilterData" localSheetId="32" hidden="1">'dem47'!#REF!</definedName>
    <definedName name="Z_F8ADACC1_164E_11D6_B603_000021DAEEA2_.wvu.FilterData" localSheetId="6" hidden="1">'dem7'!#REF!</definedName>
    <definedName name="Z_F8ADACC1_164E_11D6_B603_000021DAEEA2_.wvu.FilterData" localSheetId="7" hidden="1">'dem9'!#REF!</definedName>
    <definedName name="Z_F8ADACC1_164E_11D6_B603_000021DAEEA2_.wvu.FilterData" localSheetId="11" hidden="1">gov!#REF!</definedName>
    <definedName name="Z_F8ADACC1_164E_11D6_B603_000021DAEEA2_.wvu.PrintArea" localSheetId="8" hidden="1">'dem10'!$A$1:$H$55</definedName>
    <definedName name="Z_F8ADACC1_164E_11D6_B603_000021DAEEA2_.wvu.PrintArea" localSheetId="9" hidden="1">'dem11'!$A$1:$H$50</definedName>
    <definedName name="Z_F8ADACC1_164E_11D6_B603_000021DAEEA2_.wvu.PrintArea" localSheetId="10" hidden="1">'dem12'!$A$2:$H$22</definedName>
    <definedName name="Z_F8ADACC1_164E_11D6_B603_000021DAEEA2_.wvu.PrintArea" localSheetId="12" hidden="1">'dem13'!$A$1:$H$89</definedName>
    <definedName name="Z_F8ADACC1_164E_11D6_B603_000021DAEEA2_.wvu.PrintArea" localSheetId="13" hidden="1">'dem14'!$A$1:$H$54</definedName>
    <definedName name="Z_F8ADACC1_164E_11D6_B603_000021DAEEA2_.wvu.PrintArea" localSheetId="14" hidden="1">'dem16'!$A$1:$H$14</definedName>
    <definedName name="Z_F8ADACC1_164E_11D6_B603_000021DAEEA2_.wvu.PrintArea" localSheetId="15" hidden="1">'dem17'!$A$1:$H$14</definedName>
    <definedName name="Z_F8ADACC1_164E_11D6_B603_000021DAEEA2_.wvu.PrintArea" localSheetId="16" hidden="1">'dem18'!$A$1:$H$14</definedName>
    <definedName name="Z_F8ADACC1_164E_11D6_B603_000021DAEEA2_.wvu.PrintArea" localSheetId="2" hidden="1">'dem2'!$A$1:$H$13</definedName>
    <definedName name="Z_F8ADACC1_164E_11D6_B603_000021DAEEA2_.wvu.PrintArea" localSheetId="17" hidden="1">'dem21'!$A$1:$H$25</definedName>
    <definedName name="Z_F8ADACC1_164E_11D6_B603_000021DAEEA2_.wvu.PrintArea" localSheetId="18" hidden="1">'dem22'!$A$1:$H$89</definedName>
    <definedName name="Z_F8ADACC1_164E_11D6_B603_000021DAEEA2_.wvu.PrintArea" localSheetId="20" hidden="1">'dem28'!$A$1:$H$14</definedName>
    <definedName name="Z_F8ADACC1_164E_11D6_B603_000021DAEEA2_.wvu.PrintArea" localSheetId="21" hidden="1">'dem29'!$A$1:$H$14</definedName>
    <definedName name="Z_F8ADACC1_164E_11D6_B603_000021DAEEA2_.wvu.PrintArea" localSheetId="3" hidden="1">'dem3'!$A$1:$H$46</definedName>
    <definedName name="Z_F8ADACC1_164E_11D6_B603_000021DAEEA2_.wvu.PrintArea" localSheetId="22" hidden="1">'dem33'!$A$1:$H$14</definedName>
    <definedName name="Z_F8ADACC1_164E_11D6_B603_000021DAEEA2_.wvu.PrintArea" localSheetId="23" hidden="1">'dem34'!$A$1:$H$14</definedName>
    <definedName name="Z_F8ADACC1_164E_11D6_B603_000021DAEEA2_.wvu.PrintArea" localSheetId="24" hidden="1">'Dem35'!$A$1:$H$14</definedName>
    <definedName name="Z_F8ADACC1_164E_11D6_B603_000021DAEEA2_.wvu.PrintArea" localSheetId="26" hidden="1">'dem38'!$A$1:$H$14</definedName>
    <definedName name="Z_F8ADACC1_164E_11D6_B603_000021DAEEA2_.wvu.PrintArea" localSheetId="27" hidden="1">'dem39'!$A$1:$H$14</definedName>
    <definedName name="Z_F8ADACC1_164E_11D6_B603_000021DAEEA2_.wvu.PrintArea" localSheetId="4" hidden="1">'dem4'!$A$1:$H$33</definedName>
    <definedName name="Z_F8ADACC1_164E_11D6_B603_000021DAEEA2_.wvu.PrintArea" localSheetId="28" hidden="1">'dem40'!$A$1:$M$53</definedName>
    <definedName name="Z_F8ADACC1_164E_11D6_B603_000021DAEEA2_.wvu.PrintArea" localSheetId="29" hidden="1">dem40A!$A$1:$H$14</definedName>
    <definedName name="Z_F8ADACC1_164E_11D6_B603_000021DAEEA2_.wvu.PrintArea" localSheetId="30" hidden="1">'dem41'!$A$1:$H$67</definedName>
    <definedName name="Z_F8ADACC1_164E_11D6_B603_000021DAEEA2_.wvu.PrintArea" localSheetId="31" hidden="1">'dem43'!$A$1:$H$21</definedName>
    <definedName name="Z_F8ADACC1_164E_11D6_B603_000021DAEEA2_.wvu.PrintArea" localSheetId="32" hidden="1">'dem47'!$A$1:$H$24</definedName>
    <definedName name="Z_F8ADACC1_164E_11D6_B603_000021DAEEA2_.wvu.PrintArea" localSheetId="5" hidden="1">'dem6'!$A$1:$H$14</definedName>
    <definedName name="Z_F8ADACC1_164E_11D6_B603_000021DAEEA2_.wvu.PrintArea" localSheetId="6" hidden="1">'dem7'!$A$1:$H$66</definedName>
    <definedName name="Z_F8ADACC1_164E_11D6_B603_000021DAEEA2_.wvu.PrintArea" localSheetId="7" hidden="1">'dem9'!$A$1:$H$35</definedName>
    <definedName name="Z_F8ADACC1_164E_11D6_B603_000021DAEEA2_.wvu.PrintArea" localSheetId="11" hidden="1">gov!$A$1:$H$22</definedName>
    <definedName name="Z_F8ADACC1_164E_11D6_B603_000021DAEEA2_.wvu.PrintTitles" localSheetId="8" hidden="1">'dem10'!$14:$16</definedName>
    <definedName name="Z_F8ADACC1_164E_11D6_B603_000021DAEEA2_.wvu.PrintTitles" localSheetId="9" hidden="1">'dem11'!$12:$14</definedName>
    <definedName name="Z_F8ADACC1_164E_11D6_B603_000021DAEEA2_.wvu.PrintTitles" localSheetId="10" hidden="1">'dem12'!$12:$14</definedName>
    <definedName name="Z_F8ADACC1_164E_11D6_B603_000021DAEEA2_.wvu.PrintTitles" localSheetId="12" hidden="1">'dem13'!$12:$14</definedName>
    <definedName name="Z_F8ADACC1_164E_11D6_B603_000021DAEEA2_.wvu.PrintTitles" localSheetId="13" hidden="1">'dem14'!$12:$14</definedName>
    <definedName name="Z_F8ADACC1_164E_11D6_B603_000021DAEEA2_.wvu.PrintTitles" localSheetId="14" hidden="1">'dem16'!$12:$14</definedName>
    <definedName name="Z_F8ADACC1_164E_11D6_B603_000021DAEEA2_.wvu.PrintTitles" localSheetId="2" hidden="1">'dem2'!$11:$13</definedName>
    <definedName name="Z_F8ADACC1_164E_11D6_B603_000021DAEEA2_.wvu.PrintTitles" localSheetId="17" hidden="1">'dem21'!$12:$13</definedName>
    <definedName name="Z_F8ADACC1_164E_11D6_B603_000021DAEEA2_.wvu.PrintTitles" localSheetId="18" hidden="1">'dem22'!$12:$13</definedName>
    <definedName name="Z_F8ADACC1_164E_11D6_B603_000021DAEEA2_.wvu.PrintTitles" localSheetId="19" hidden="1">'dem26'!$12:$14</definedName>
    <definedName name="Z_F8ADACC1_164E_11D6_B603_000021DAEEA2_.wvu.PrintTitles" localSheetId="20" hidden="1">'dem28'!$12:$14</definedName>
    <definedName name="Z_F8ADACC1_164E_11D6_B603_000021DAEEA2_.wvu.PrintTitles" localSheetId="21" hidden="1">'dem29'!$12:$14</definedName>
    <definedName name="Z_F8ADACC1_164E_11D6_B603_000021DAEEA2_.wvu.PrintTitles" localSheetId="3" hidden="1">'dem3'!$12:$14</definedName>
    <definedName name="Z_F8ADACC1_164E_11D6_B603_000021DAEEA2_.wvu.PrintTitles" localSheetId="22" hidden="1">'dem33'!$12:$14</definedName>
    <definedName name="Z_F8ADACC1_164E_11D6_B603_000021DAEEA2_.wvu.PrintTitles" localSheetId="23" hidden="1">'dem34'!$12:$14</definedName>
    <definedName name="Z_F8ADACC1_164E_11D6_B603_000021DAEEA2_.wvu.PrintTitles" localSheetId="24" hidden="1">'Dem35'!$12:$14</definedName>
    <definedName name="Z_F8ADACC1_164E_11D6_B603_000021DAEEA2_.wvu.PrintTitles" localSheetId="25" hidden="1">'dem36'!$11:$13</definedName>
    <definedName name="Z_F8ADACC1_164E_11D6_B603_000021DAEEA2_.wvu.PrintTitles" localSheetId="26" hidden="1">'dem38'!$12:$14</definedName>
    <definedName name="Z_F8ADACC1_164E_11D6_B603_000021DAEEA2_.wvu.PrintTitles" localSheetId="27" hidden="1">'dem39'!$12:$14</definedName>
    <definedName name="Z_F8ADACC1_164E_11D6_B603_000021DAEEA2_.wvu.PrintTitles" localSheetId="4" hidden="1">'dem4'!$12:$14</definedName>
    <definedName name="Z_F8ADACC1_164E_11D6_B603_000021DAEEA2_.wvu.PrintTitles" localSheetId="28" hidden="1">'dem40'!$12:$14</definedName>
    <definedName name="Z_F8ADACC1_164E_11D6_B603_000021DAEEA2_.wvu.PrintTitles" localSheetId="29" hidden="1">dem40A!$12:$14</definedName>
    <definedName name="Z_F8ADACC1_164E_11D6_B603_000021DAEEA2_.wvu.PrintTitles" localSheetId="30" hidden="1">'dem41'!$13:$14</definedName>
    <definedName name="Z_F8ADACC1_164E_11D6_B603_000021DAEEA2_.wvu.PrintTitles" localSheetId="31" hidden="1">'dem43'!$12:$14</definedName>
    <definedName name="Z_F8ADACC1_164E_11D6_B603_000021DAEEA2_.wvu.PrintTitles" localSheetId="32" hidden="1">'dem47'!$12:$14</definedName>
    <definedName name="Z_F8ADACC1_164E_11D6_B603_000021DAEEA2_.wvu.PrintTitles" localSheetId="5" hidden="1">'dem6'!$13:$14</definedName>
    <definedName name="Z_F8ADACC1_164E_11D6_B603_000021DAEEA2_.wvu.PrintTitles" localSheetId="6" hidden="1">'dem7'!$12:$14</definedName>
    <definedName name="Z_F8ADACC1_164E_11D6_B603_000021DAEEA2_.wvu.PrintTitles" localSheetId="7" hidden="1">'dem9'!$12:$14</definedName>
    <definedName name="Z_F8ADACC1_164E_11D6_B603_000021DAEEA2_.wvu.PrintTitles" localSheetId="11" hidden="1">gov!$12:$14</definedName>
  </definedNames>
  <calcPr calcId="124519"/>
  <customWorkbookViews>
    <customWorkbookView name="Mahendra - Personal View" guid="{CBFC2224-D3AC-4AA3-8CE4-B555FCF23158}" mergeInterval="0" personalView="1" maximized="1" xWindow="1" yWindow="1" windowWidth="1366" windowHeight="538" tabRatio="722" activeSheetId="2"/>
    <customWorkbookView name="aruni - Personal View" guid="{E4E8F753-76B4-42E1-AD26-8B3589CB8A4B}" mergeInterval="0" personalView="1" maximized="1" windowWidth="1276" windowHeight="495" tabRatio="722" activeSheetId="31"/>
    <customWorkbookView name="Manisha - Personal View" guid="{0A01029B-7B3B-461F-BED3-37847DEE34DD}" mergeInterval="0" personalView="1" maximized="1" xWindow="1" yWindow="1" windowWidth="1024" windowHeight="506" tabRatio="722" activeSheetId="24"/>
    <customWorkbookView name="karma - Personal View" guid="{7CE36697-C418-4ED3-BCF0-EA686CB40E87}" mergeInterval="0" personalView="1" maximized="1" windowWidth="1020" windowHeight="596" activeSheetId="49"/>
    <customWorkbookView name="hemlal - Personal View" guid="{63DB0950-E90F-4380-862C-985B5EB19119}" mergeInterval="0" personalView="1" maximized="1" windowWidth="1276" windowHeight="852" activeSheetId="22"/>
    <customWorkbookView name="Administrator - Personal View" guid="{F13B090A-ECDA-4418-9F13-644A873400E7}" mergeInterval="0" personalView="1" maximized="1" windowWidth="1020" windowHeight="652" activeSheetId="12"/>
    <customWorkbookView name="lenovo - Personal View" guid="{BDCF7345-18B1-4C88-89F2-E67F940CDF85}" mergeInterval="0" personalView="1" maximized="1" xWindow="1" yWindow="1" windowWidth="1280" windowHeight="528" tabRatio="722" activeSheetId="9"/>
    <customWorkbookView name="sonam - Personal View" guid="{44B5F5DE-C96C-4269-969A-574D4EEEEEF5}" mergeInterval="0" personalView="1" maximized="1" xWindow="1" yWindow="1" windowWidth="1280" windowHeight="454" activeSheetId="1"/>
  </customWorkbookViews>
</workbook>
</file>

<file path=xl/calcChain.xml><?xml version="1.0" encoding="utf-8"?>
<calcChain xmlns="http://schemas.openxmlformats.org/spreadsheetml/2006/main">
  <c r="G43" i="84"/>
  <c r="G35" i="65"/>
  <c r="G36" s="1"/>
  <c r="G54" s="1"/>
  <c r="E9" s="1"/>
  <c r="G9" s="1"/>
  <c r="G34"/>
  <c r="G33"/>
  <c r="G66" i="68" l="1"/>
  <c r="G67" s="1"/>
  <c r="G68" s="1"/>
  <c r="G69" s="1"/>
  <c r="G84" i="77" l="1"/>
  <c r="G85" s="1"/>
  <c r="G86" s="1"/>
  <c r="G87" s="1"/>
  <c r="G62" i="96" l="1"/>
  <c r="G63" s="1"/>
  <c r="G64" s="1"/>
  <c r="G65" s="1"/>
  <c r="G66" s="1"/>
  <c r="F8" s="1"/>
  <c r="G61"/>
  <c r="G31" i="68" l="1"/>
  <c r="G26"/>
  <c r="G45" i="66"/>
  <c r="G41"/>
  <c r="G46" s="1"/>
  <c r="G47" s="1"/>
  <c r="G48" s="1"/>
  <c r="G44" i="84"/>
  <c r="G45" s="1"/>
  <c r="G46" s="1"/>
  <c r="G47" s="1"/>
  <c r="F8" l="1"/>
  <c r="G31" i="66"/>
  <c r="G26"/>
  <c r="G22"/>
  <c r="D37" i="2"/>
  <c r="D36"/>
  <c r="D35"/>
  <c r="D34"/>
  <c r="D33"/>
  <c r="D32"/>
  <c r="D31"/>
  <c r="D30"/>
  <c r="D29"/>
  <c r="D28"/>
  <c r="D27"/>
  <c r="D26"/>
  <c r="D25"/>
  <c r="D24"/>
  <c r="D23"/>
  <c r="D22"/>
  <c r="D21"/>
  <c r="D20"/>
  <c r="D19"/>
  <c r="D18"/>
  <c r="D17"/>
  <c r="D16"/>
  <c r="D15"/>
  <c r="G32" i="66" l="1"/>
  <c r="G24" i="90"/>
  <c r="G23"/>
  <c r="G22"/>
  <c r="G21"/>
  <c r="G22" i="89"/>
  <c r="G86" i="88"/>
  <c r="G20" i="69"/>
  <c r="G21" s="1"/>
  <c r="G22" s="1"/>
  <c r="G48" i="68"/>
  <c r="G28" i="69" l="1"/>
  <c r="G29" s="1"/>
  <c r="G40"/>
  <c r="G49"/>
  <c r="G53"/>
  <c r="G33" i="96"/>
  <c r="G46" i="90"/>
  <c r="G35"/>
  <c r="G36" s="1"/>
  <c r="G37" s="1"/>
  <c r="G38" s="1"/>
  <c r="G23" i="88"/>
  <c r="G24" s="1"/>
  <c r="G21" i="84"/>
  <c r="G39" i="112"/>
  <c r="G26"/>
  <c r="G35"/>
  <c r="G40" s="1"/>
  <c r="G30" i="69" l="1"/>
  <c r="G54"/>
  <c r="G55" s="1"/>
  <c r="G34" i="81"/>
  <c r="G70" i="77"/>
  <c r="G31" i="71"/>
  <c r="G42" l="1"/>
  <c r="G43" s="1"/>
  <c r="C95" i="68"/>
  <c r="G95"/>
  <c r="G96" s="1"/>
  <c r="G97" s="1"/>
  <c r="G75"/>
  <c r="G76" s="1"/>
  <c r="G77" s="1"/>
  <c r="C87"/>
  <c r="G49"/>
  <c r="G21" i="67"/>
  <c r="G34" i="62"/>
  <c r="G42"/>
  <c r="G43" s="1"/>
  <c r="G22" i="57" l="1"/>
  <c r="G23" s="1"/>
  <c r="G24" s="1"/>
  <c r="G25" s="1"/>
  <c r="G26" s="1"/>
  <c r="G27" s="1"/>
  <c r="G115" i="56"/>
  <c r="G116" s="1"/>
  <c r="G87" i="68" l="1"/>
  <c r="G88" s="1"/>
  <c r="G59" i="62"/>
  <c r="G20" i="100" l="1"/>
  <c r="G21" s="1"/>
  <c r="G22" s="1"/>
  <c r="G23" s="1"/>
  <c r="E8" l="1"/>
  <c r="G24"/>
  <c r="G20" i="118"/>
  <c r="G21" s="1"/>
  <c r="G22" l="1"/>
  <c r="G23"/>
  <c r="E8" s="1"/>
  <c r="G24" l="1"/>
  <c r="G23" i="96"/>
  <c r="G24" s="1"/>
  <c r="G25" s="1"/>
  <c r="G34" l="1"/>
  <c r="G35" s="1"/>
  <c r="G42"/>
  <c r="G43" s="1"/>
  <c r="G44" s="1"/>
  <c r="G49"/>
  <c r="G50" s="1"/>
  <c r="G51" l="1"/>
  <c r="G52" s="1"/>
  <c r="G35" i="102"/>
  <c r="G67" i="96" l="1"/>
  <c r="E8"/>
  <c r="G48" i="102"/>
  <c r="G49" s="1"/>
  <c r="G50" s="1"/>
  <c r="G22"/>
  <c r="G30"/>
  <c r="G31" s="1"/>
  <c r="G36" s="1"/>
  <c r="G23" l="1"/>
  <c r="G24" s="1"/>
  <c r="G37" s="1"/>
  <c r="G38" s="1"/>
  <c r="E8" s="1"/>
  <c r="G51"/>
  <c r="G52" s="1"/>
  <c r="F8" s="1"/>
  <c r="G53" l="1"/>
  <c r="G22" i="94" l="1"/>
  <c r="G23" s="1"/>
  <c r="G24" l="1"/>
  <c r="G25" s="1"/>
  <c r="G26" l="1"/>
  <c r="G21" i="93"/>
  <c r="G22" s="1"/>
  <c r="G23" s="1"/>
  <c r="G27" i="94" l="1"/>
  <c r="E8"/>
  <c r="G31" i="93"/>
  <c r="G32" s="1"/>
  <c r="G33" s="1"/>
  <c r="E8" s="1"/>
  <c r="G42"/>
  <c r="G43" s="1"/>
  <c r="G44" l="1"/>
  <c r="G45" s="1"/>
  <c r="F8" s="1"/>
  <c r="G46" l="1"/>
  <c r="G21" i="116" l="1"/>
  <c r="G22" s="1"/>
  <c r="G23" s="1"/>
  <c r="G24" l="1"/>
  <c r="G25" s="1"/>
  <c r="G47" i="90"/>
  <c r="G48" s="1"/>
  <c r="G49" s="1"/>
  <c r="G26" i="116" l="1"/>
  <c r="E8"/>
  <c r="G50" i="90"/>
  <c r="G39"/>
  <c r="E8" l="1"/>
  <c r="G51"/>
  <c r="G26" i="89"/>
  <c r="G27" s="1"/>
  <c r="G30" l="1"/>
  <c r="G31" s="1"/>
  <c r="G28"/>
  <c r="G29" s="1"/>
  <c r="F8" l="1"/>
  <c r="G74" i="88" l="1"/>
  <c r="G75" s="1"/>
  <c r="G76" s="1"/>
  <c r="G63"/>
  <c r="G64" s="1"/>
  <c r="G65" s="1"/>
  <c r="G54"/>
  <c r="G34" l="1"/>
  <c r="G38"/>
  <c r="G46"/>
  <c r="G50"/>
  <c r="G90"/>
  <c r="G91" s="1"/>
  <c r="G92" s="1"/>
  <c r="G93" s="1"/>
  <c r="G25"/>
  <c r="G26" s="1"/>
  <c r="F8" l="1"/>
  <c r="G57"/>
  <c r="G55"/>
  <c r="G56" s="1"/>
  <c r="G39"/>
  <c r="G40" s="1"/>
  <c r="G66" l="1"/>
  <c r="G77"/>
  <c r="G78" l="1"/>
  <c r="E8" l="1"/>
  <c r="G94"/>
  <c r="G33" i="84" l="1"/>
  <c r="G34" s="1"/>
  <c r="G28"/>
  <c r="G22"/>
  <c r="G35" l="1"/>
  <c r="G36" s="1"/>
  <c r="G37" s="1"/>
  <c r="E8" l="1"/>
  <c r="G48"/>
  <c r="G20" i="112"/>
  <c r="G27" s="1"/>
  <c r="G41" l="1"/>
  <c r="G42" s="1"/>
  <c r="G43" s="1"/>
  <c r="E8" s="1"/>
  <c r="G28"/>
  <c r="G25" i="81" l="1"/>
  <c r="G21"/>
  <c r="G29"/>
  <c r="G35" l="1"/>
  <c r="G36" s="1"/>
  <c r="G38" l="1"/>
  <c r="E8" s="1"/>
  <c r="G37"/>
  <c r="G31" i="77" l="1"/>
  <c r="G19"/>
  <c r="G20" s="1"/>
  <c r="G21" s="1"/>
  <c r="G27"/>
  <c r="G35"/>
  <c r="G39"/>
  <c r="G46"/>
  <c r="G54"/>
  <c r="G58"/>
  <c r="G62"/>
  <c r="G74"/>
  <c r="G50"/>
  <c r="G66"/>
  <c r="G75" l="1"/>
  <c r="G76"/>
  <c r="G40"/>
  <c r="G77" l="1"/>
  <c r="G89" l="1"/>
  <c r="E8" s="1"/>
  <c r="G88"/>
  <c r="G20" i="107"/>
  <c r="G21" s="1"/>
  <c r="G22" s="1"/>
  <c r="G23" s="1"/>
  <c r="G24" s="1"/>
  <c r="G25" l="1"/>
  <c r="E8"/>
  <c r="G21" i="73"/>
  <c r="G22" s="1"/>
  <c r="G23" s="1"/>
  <c r="G24" s="1"/>
  <c r="G25" s="1"/>
  <c r="G26" l="1"/>
  <c r="E8"/>
  <c r="G21" i="106"/>
  <c r="G22" s="1"/>
  <c r="G23" s="1"/>
  <c r="G24" s="1"/>
  <c r="G25" s="1"/>
  <c r="G26" l="1"/>
  <c r="E8" s="1"/>
  <c r="G27" i="71" l="1"/>
  <c r="G49"/>
  <c r="G50" s="1"/>
  <c r="G20"/>
  <c r="G21" s="1"/>
  <c r="G35"/>
  <c r="G36" l="1"/>
  <c r="G37" s="1"/>
  <c r="G52" s="1"/>
  <c r="G51"/>
  <c r="G53" l="1"/>
  <c r="G54" s="1"/>
  <c r="E8" s="1"/>
  <c r="G36" i="69" l="1"/>
  <c r="G41" s="1"/>
  <c r="G42" l="1"/>
  <c r="G56" s="1"/>
  <c r="E8" l="1"/>
  <c r="G57"/>
  <c r="G56" i="68"/>
  <c r="G57" s="1"/>
  <c r="G58" s="1"/>
  <c r="G44" l="1"/>
  <c r="G40"/>
  <c r="G32"/>
  <c r="G36"/>
  <c r="G21"/>
  <c r="G22" s="1"/>
  <c r="G27"/>
  <c r="G45" l="1"/>
  <c r="G50" s="1"/>
  <c r="G89"/>
  <c r="G98" s="1"/>
  <c r="G99" s="1"/>
  <c r="F8" s="1"/>
  <c r="G59" l="1"/>
  <c r="G20" i="120"/>
  <c r="G22" l="1"/>
  <c r="G23" s="1"/>
  <c r="E8" s="1"/>
  <c r="G21"/>
  <c r="G78" i="68"/>
  <c r="G79" s="1"/>
  <c r="E8" s="1"/>
  <c r="G24" i="120" l="1"/>
  <c r="G100" i="68"/>
  <c r="G34" i="67" l="1"/>
  <c r="G35" s="1"/>
  <c r="G36" s="1"/>
  <c r="G37" s="1"/>
  <c r="G38" s="1"/>
  <c r="F8" s="1"/>
  <c r="G22"/>
  <c r="G23" s="1"/>
  <c r="G24" s="1"/>
  <c r="G25" s="1"/>
  <c r="E8" s="1"/>
  <c r="G39" l="1"/>
  <c r="G33" i="66" l="1"/>
  <c r="G34" l="1"/>
  <c r="E8" l="1"/>
  <c r="G49"/>
  <c r="G50" s="1"/>
  <c r="G24" i="65"/>
  <c r="G25" s="1"/>
  <c r="G42"/>
  <c r="G43" s="1"/>
  <c r="G44" s="1"/>
  <c r="G50"/>
  <c r="G51" s="1"/>
  <c r="G52" s="1"/>
  <c r="G26" l="1"/>
  <c r="G53" s="1"/>
  <c r="G55" l="1"/>
  <c r="E10" s="1"/>
  <c r="G20" i="105" l="1"/>
  <c r="G21" s="1"/>
  <c r="G22" s="1"/>
  <c r="G23" s="1"/>
  <c r="E8" s="1"/>
  <c r="G24" l="1"/>
  <c r="G22" i="62" l="1"/>
  <c r="G23" s="1"/>
  <c r="G24" s="1"/>
  <c r="G30" l="1"/>
  <c r="G35" s="1"/>
  <c r="G55"/>
  <c r="G62" l="1"/>
  <c r="G60"/>
  <c r="G61" s="1"/>
  <c r="G36"/>
  <c r="G44" l="1"/>
  <c r="G45" s="1"/>
  <c r="G37"/>
  <c r="E8" l="1"/>
  <c r="G46"/>
  <c r="G21" i="61"/>
  <c r="G25"/>
  <c r="G27" l="1"/>
  <c r="G28" s="1"/>
  <c r="E8" s="1"/>
  <c r="G26"/>
  <c r="G25" i="103"/>
  <c r="G29"/>
  <c r="G21"/>
  <c r="G30" l="1"/>
  <c r="G40" i="57"/>
  <c r="G41" s="1"/>
  <c r="G42" s="1"/>
  <c r="G43" s="1"/>
  <c r="G44" s="1"/>
  <c r="G32" i="103" l="1"/>
  <c r="G31"/>
  <c r="G45" i="57"/>
  <c r="F8" s="1"/>
  <c r="E8" i="103" l="1"/>
  <c r="G33"/>
  <c r="G46" i="57"/>
  <c r="E8"/>
  <c r="G82" i="56"/>
  <c r="G83" s="1"/>
  <c r="G84" s="1"/>
  <c r="G74"/>
  <c r="G75" s="1"/>
  <c r="G76" s="1"/>
  <c r="G95" l="1"/>
  <c r="G24"/>
  <c r="G91"/>
  <c r="G44"/>
  <c r="G20"/>
  <c r="G28"/>
  <c r="G105"/>
  <c r="G40"/>
  <c r="G66"/>
  <c r="G67" s="1"/>
  <c r="G68" s="1"/>
  <c r="G101"/>
  <c r="G48"/>
  <c r="G52"/>
  <c r="G59"/>
  <c r="G60" s="1"/>
  <c r="G36"/>
  <c r="G106" l="1"/>
  <c r="G96"/>
  <c r="G29"/>
  <c r="G30" s="1"/>
  <c r="G53"/>
  <c r="G54" s="1" a="1"/>
  <c r="G54" s="1"/>
  <c r="G85" s="1"/>
  <c r="G108" l="1"/>
  <c r="G107"/>
  <c r="E7" l="1"/>
  <c r="F9" i="120" l="1"/>
  <c r="E9"/>
  <c r="G8"/>
  <c r="G6"/>
  <c r="G9" l="1"/>
  <c r="G6" i="118" l="1"/>
  <c r="E9" l="1"/>
  <c r="F9" l="1"/>
  <c r="G9" s="1"/>
  <c r="G8"/>
  <c r="G6" i="116" l="1"/>
  <c r="E9" l="1"/>
  <c r="F9" l="1"/>
  <c r="G9" s="1"/>
  <c r="G8"/>
  <c r="G6" i="112" l="1"/>
  <c r="G8" l="1"/>
  <c r="E9"/>
  <c r="G9" s="1"/>
  <c r="Q33" i="81" l="1"/>
  <c r="G6" i="107" l="1"/>
  <c r="E9" l="1"/>
  <c r="F9" l="1"/>
  <c r="G9" s="1"/>
  <c r="G8"/>
  <c r="F9" i="106" l="1"/>
  <c r="G6"/>
  <c r="G8" l="1"/>
  <c r="E9"/>
  <c r="G9" s="1"/>
  <c r="F9" i="105" l="1"/>
  <c r="E9"/>
  <c r="G8"/>
  <c r="G6"/>
  <c r="G9" l="1"/>
  <c r="F9" i="103" l="1"/>
  <c r="E9"/>
  <c r="G8"/>
  <c r="G6"/>
  <c r="G9" l="1"/>
  <c r="G117" i="56" l="1"/>
  <c r="G118" l="1"/>
  <c r="G119" s="1"/>
  <c r="F7" l="1"/>
  <c r="G6" i="102"/>
  <c r="E9" l="1"/>
  <c r="F9" l="1"/>
  <c r="G9" s="1"/>
  <c r="G8"/>
  <c r="D14" i="2" l="1"/>
  <c r="D12"/>
  <c r="D11"/>
  <c r="D10"/>
  <c r="D9"/>
  <c r="D8"/>
  <c r="D7"/>
  <c r="F41" i="95"/>
  <c r="F42" s="1"/>
  <c r="F43" s="1"/>
  <c r="D63" l="1"/>
  <c r="E28"/>
  <c r="G26"/>
  <c r="G27"/>
  <c r="F12" i="65"/>
  <c r="F11"/>
  <c r="E11"/>
  <c r="E41" i="95"/>
  <c r="E42" s="1"/>
  <c r="E43" s="1"/>
  <c r="G40"/>
  <c r="G23"/>
  <c r="G24"/>
  <c r="G25"/>
  <c r="D63" i="93"/>
  <c r="G6" i="65" l="1"/>
  <c r="G11" s="1"/>
  <c r="G6" i="100"/>
  <c r="G6" i="96"/>
  <c r="G6" i="95"/>
  <c r="G6" i="94"/>
  <c r="G6" i="93"/>
  <c r="G6" i="90"/>
  <c r="E9" i="89"/>
  <c r="G6"/>
  <c r="E9" i="88"/>
  <c r="G6"/>
  <c r="F9" i="84"/>
  <c r="G6"/>
  <c r="F9" i="81"/>
  <c r="G6"/>
  <c r="G6" i="77"/>
  <c r="F9" i="73"/>
  <c r="G6"/>
  <c r="G6" i="71"/>
  <c r="F9" i="69"/>
  <c r="G6"/>
  <c r="G6" i="68"/>
  <c r="F9" i="67"/>
  <c r="G6"/>
  <c r="F9" i="66"/>
  <c r="G6"/>
  <c r="G7" i="65"/>
  <c r="G6" i="62"/>
  <c r="F9" i="61"/>
  <c r="G6"/>
  <c r="E9" i="57"/>
  <c r="G6"/>
  <c r="G5" i="56"/>
  <c r="F9" i="100" l="1"/>
  <c r="E9" l="1"/>
  <c r="G9" s="1"/>
  <c r="G8"/>
  <c r="G21" i="95" l="1"/>
  <c r="G22"/>
  <c r="F28"/>
  <c r="F29" s="1"/>
  <c r="F30" s="1"/>
  <c r="F31" s="1"/>
  <c r="F32" s="1"/>
  <c r="E29"/>
  <c r="E30" s="1"/>
  <c r="E31" s="1"/>
  <c r="G47"/>
  <c r="E48"/>
  <c r="E49" s="1"/>
  <c r="F48"/>
  <c r="F49" s="1"/>
  <c r="G28" l="1"/>
  <c r="F9" i="96"/>
  <c r="G41" i="95"/>
  <c r="G42" s="1"/>
  <c r="G43" s="1"/>
  <c r="G29"/>
  <c r="G30" s="1"/>
  <c r="G31" s="1"/>
  <c r="G32" s="1"/>
  <c r="E8" s="1"/>
  <c r="G8" i="96"/>
  <c r="E9"/>
  <c r="G48" i="95"/>
  <c r="G49" s="1"/>
  <c r="G9" i="96" l="1"/>
  <c r="E9" i="95"/>
  <c r="F50"/>
  <c r="F51" s="1"/>
  <c r="F52" s="1"/>
  <c r="E50"/>
  <c r="E51" s="1"/>
  <c r="E52" s="1"/>
  <c r="E63"/>
  <c r="E32"/>
  <c r="G50"/>
  <c r="G51" s="1"/>
  <c r="G52" s="1"/>
  <c r="F8" s="1"/>
  <c r="F9" l="1"/>
  <c r="G9" s="1"/>
  <c r="G8"/>
  <c r="F53"/>
  <c r="G63"/>
  <c r="G53"/>
  <c r="F9" i="94"/>
  <c r="E53" i="95"/>
  <c r="D60" i="93" l="1"/>
  <c r="D64" s="1"/>
  <c r="E9" i="94" l="1"/>
  <c r="G9" s="1"/>
  <c r="G8"/>
  <c r="F9" i="93" l="1"/>
  <c r="B65"/>
  <c r="E9" l="1"/>
  <c r="G9" s="1"/>
  <c r="G8"/>
  <c r="F9" i="90" l="1"/>
  <c r="E9"/>
  <c r="G8"/>
  <c r="G9" l="1"/>
  <c r="F9" i="89"/>
  <c r="G9" s="1"/>
  <c r="G8"/>
  <c r="F9" i="88" l="1"/>
  <c r="G9" s="1"/>
  <c r="G8"/>
  <c r="G8" i="84" l="1"/>
  <c r="E9"/>
  <c r="G9" s="1"/>
  <c r="G8" i="81" l="1"/>
  <c r="E9"/>
  <c r="G9" s="1"/>
  <c r="F9" i="77" l="1"/>
  <c r="G8" l="1"/>
  <c r="E9"/>
  <c r="G9" s="1"/>
  <c r="G8" i="73" l="1"/>
  <c r="E9"/>
  <c r="G9" s="1"/>
  <c r="E9" i="71" l="1"/>
  <c r="G8" l="1"/>
  <c r="F9"/>
  <c r="G9" s="1"/>
  <c r="G8" i="69" l="1"/>
  <c r="E9"/>
  <c r="G9" s="1"/>
  <c r="F9" i="68" l="1"/>
  <c r="E9" l="1"/>
  <c r="G9" s="1"/>
  <c r="G8"/>
  <c r="G8" i="67" l="1"/>
  <c r="E9"/>
  <c r="G9" s="1"/>
  <c r="G8" i="66" l="1"/>
  <c r="E9"/>
  <c r="G9" s="1"/>
  <c r="E12" i="65" l="1"/>
  <c r="G10"/>
  <c r="G12" l="1"/>
  <c r="E9" i="62" l="1"/>
  <c r="G8" i="61" l="1"/>
  <c r="E9"/>
  <c r="G9" s="1"/>
  <c r="F9" i="57" l="1"/>
  <c r="G9" s="1"/>
  <c r="G8"/>
  <c r="F8" i="56" l="1"/>
  <c r="G7" l="1"/>
  <c r="E8"/>
  <c r="G8" s="1"/>
  <c r="E40" i="2" l="1"/>
  <c r="G63" i="62" l="1"/>
  <c r="G64" s="1"/>
  <c r="F8" l="1"/>
  <c r="G8" l="1"/>
  <c r="F40" i="2"/>
  <c r="F9" i="62"/>
  <c r="G9" s="1"/>
  <c r="G40" i="2" l="1"/>
</calcChain>
</file>

<file path=xl/comments1.xml><?xml version="1.0" encoding="utf-8"?>
<comments xmlns="http://schemas.openxmlformats.org/spreadsheetml/2006/main">
  <authors>
    <author>lenovo</author>
  </authors>
  <commentList>
    <comment ref="G48" authorId="0">
      <text>
        <r>
          <rPr>
            <b/>
            <sz val="9"/>
            <color indexed="81"/>
            <rFont val="Tahoma"/>
            <family val="2"/>
          </rPr>
          <t>lenovo:</t>
        </r>
        <r>
          <rPr>
            <sz val="9"/>
            <color indexed="81"/>
            <rFont val="Tahoma"/>
            <family val="2"/>
          </rPr>
          <t xml:space="preserve">
Rs. 292.69 lakhs is against surrender from Capital and Rs 136.08 Lakhs is additional allocation.</t>
        </r>
      </text>
    </comment>
  </commentList>
</comments>
</file>

<file path=xl/comments2.xml><?xml version="1.0" encoding="utf-8"?>
<comments xmlns="http://schemas.openxmlformats.org/spreadsheetml/2006/main">
  <authors>
    <author>lenovo</author>
  </authors>
  <commentList>
    <comment ref="G42" authorId="0">
      <text>
        <r>
          <rPr>
            <b/>
            <sz val="9"/>
            <color indexed="81"/>
            <rFont val="Tahoma"/>
            <family val="2"/>
          </rPr>
          <t>lenovo:</t>
        </r>
        <r>
          <rPr>
            <sz val="9"/>
            <color indexed="81"/>
            <rFont val="Tahoma"/>
            <family val="2"/>
          </rPr>
          <t xml:space="preserve">
Grant for production of Nepali Film "Pahuna" by Purple Pebble Production
</t>
        </r>
      </text>
    </comment>
  </commentList>
</comments>
</file>

<file path=xl/sharedStrings.xml><?xml version="1.0" encoding="utf-8"?>
<sst xmlns="http://schemas.openxmlformats.org/spreadsheetml/2006/main" count="2793" uniqueCount="708">
  <si>
    <t>DEMAND NO. 11</t>
  </si>
  <si>
    <t>Page
 No.</t>
  </si>
  <si>
    <t>Total   - "A"</t>
  </si>
  <si>
    <t xml:space="preserve">CAPITAL SECTION </t>
  </si>
  <si>
    <t>Total  - "B"</t>
  </si>
  <si>
    <t>GRAND TOTAL - (A+B)</t>
  </si>
  <si>
    <t>Sl. No.</t>
  </si>
  <si>
    <t>Dem. No.</t>
  </si>
  <si>
    <t>Department to which the Demand/ Appropriation Relates</t>
  </si>
  <si>
    <t>Revenue</t>
  </si>
  <si>
    <t>Capital</t>
  </si>
  <si>
    <t>REVENUE</t>
  </si>
  <si>
    <t>CAPITAL</t>
  </si>
  <si>
    <t>I.</t>
  </si>
  <si>
    <t>Original Grant</t>
  </si>
  <si>
    <t>II.</t>
  </si>
  <si>
    <t>Supplementary estimate</t>
  </si>
  <si>
    <t>DEMAND NO. 29</t>
  </si>
  <si>
    <t>CAPITAL SECTION</t>
  </si>
  <si>
    <t>East District</t>
  </si>
  <si>
    <t>West District</t>
  </si>
  <si>
    <t>North District</t>
  </si>
  <si>
    <t>South District</t>
  </si>
  <si>
    <t>Establishment</t>
  </si>
  <si>
    <t>Other Expenditure</t>
  </si>
  <si>
    <t>DEMAND NO. 35</t>
  </si>
  <si>
    <t>Elementary Education</t>
  </si>
  <si>
    <t>(Original plus 1st Supplementary)</t>
  </si>
  <si>
    <t>III.</t>
  </si>
  <si>
    <t>Sub-Head under which this Supplementary Grant will be accounted for :-</t>
  </si>
  <si>
    <t>Major/Sub-Major/Minor/Sub/Detailed Heads</t>
  </si>
  <si>
    <t>Capital Outlay on Tourism</t>
  </si>
  <si>
    <t>DEMAND NO. 39</t>
  </si>
  <si>
    <t>SPORTS AND YOUTH AFFAIRS</t>
  </si>
  <si>
    <t>NON-PLAN</t>
  </si>
  <si>
    <t>Capital Outlay on Roads &amp; Bridges</t>
  </si>
  <si>
    <t>A</t>
  </si>
  <si>
    <r>
      <t>(</t>
    </r>
    <r>
      <rPr>
        <i/>
        <sz val="10.5"/>
        <rFont val="Rupee Foradian"/>
        <family val="2"/>
      </rPr>
      <t>`</t>
    </r>
    <r>
      <rPr>
        <i/>
        <sz val="10.5"/>
        <rFont val="Times New Roman"/>
        <family val="1"/>
      </rPr>
      <t xml:space="preserve"> in thousand)</t>
    </r>
  </si>
  <si>
    <t>Direction &amp; Administration</t>
  </si>
  <si>
    <t>CSS</t>
  </si>
  <si>
    <t>DEMAND NO. 22</t>
  </si>
  <si>
    <t>LAND REVENUE AND DISASTER MANAGEMENT</t>
  </si>
  <si>
    <t>Food, Storage and Warehousing</t>
  </si>
  <si>
    <t>Food</t>
  </si>
  <si>
    <t>DEMAND NO. 10</t>
  </si>
  <si>
    <t>Capital Outlay on Education, Sports, Art  and Culture</t>
  </si>
  <si>
    <t>Buildings</t>
  </si>
  <si>
    <t>DEMAND NO. 7</t>
  </si>
  <si>
    <t>General Education</t>
  </si>
  <si>
    <t>General</t>
  </si>
  <si>
    <t>03</t>
  </si>
  <si>
    <t>Construction</t>
  </si>
  <si>
    <t>Other Buildings</t>
  </si>
  <si>
    <t>Commerce and Industries</t>
  </si>
  <si>
    <t>Tourism</t>
  </si>
  <si>
    <t>Total</t>
  </si>
  <si>
    <t>Voted</t>
  </si>
  <si>
    <t>PLAN</t>
  </si>
  <si>
    <t>Non-Plan</t>
  </si>
  <si>
    <t>REVENUE SECTION</t>
  </si>
  <si>
    <t>M.H.</t>
  </si>
  <si>
    <t>Direction and Administration</t>
  </si>
  <si>
    <t>Head Office Establishment</t>
  </si>
  <si>
    <t>Travel Expenses</t>
  </si>
  <si>
    <t>NEC</t>
  </si>
  <si>
    <t>State Plan</t>
  </si>
  <si>
    <t>C.S.S</t>
  </si>
  <si>
    <t>DEMAND NO. 38</t>
  </si>
  <si>
    <t>Welfare of Scheduled Caste, Scheduled Tribes &amp;  Other Backward Classes</t>
  </si>
  <si>
    <t xml:space="preserve">                     The  Department/function-wise details of the additional requirements are as under :-</t>
  </si>
  <si>
    <t>DEMAND NO. 33</t>
  </si>
  <si>
    <t>Water Supply</t>
  </si>
  <si>
    <t>Motor Vehicles</t>
  </si>
  <si>
    <t>MS</t>
  </si>
  <si>
    <t>MSS</t>
  </si>
  <si>
    <t>DS</t>
  </si>
  <si>
    <t xml:space="preserve">% </t>
  </si>
  <si>
    <t>Disc %</t>
  </si>
  <si>
    <t>Charged</t>
  </si>
  <si>
    <t>Village &amp; Small Industries</t>
  </si>
  <si>
    <t>Road Works</t>
  </si>
  <si>
    <t>DEMAND NO. 13</t>
  </si>
  <si>
    <t>Medical and Public Health</t>
  </si>
  <si>
    <t>Urban Health Services - Allopathy</t>
  </si>
  <si>
    <t>Training</t>
  </si>
  <si>
    <t>INTRODUCTORY REMARKS</t>
  </si>
  <si>
    <t xml:space="preserve">REVENUE SECTION </t>
  </si>
  <si>
    <t>DEMAND NO. 34</t>
  </si>
  <si>
    <t>ROADS AND BRIDGES</t>
  </si>
  <si>
    <t>DEMAND NO. 16</t>
  </si>
  <si>
    <t>COMMERCE AND INDUSTRIES</t>
  </si>
  <si>
    <t>Sports &amp; Youth Services</t>
  </si>
  <si>
    <t>B- Deduct Recoveries</t>
  </si>
  <si>
    <t xml:space="preserve">     Total ( A-B)</t>
  </si>
  <si>
    <t>DEMAND NO. 12</t>
  </si>
  <si>
    <t>Tourist Infrastructure</t>
  </si>
  <si>
    <t>DEMAND NO. 40</t>
  </si>
  <si>
    <t>TOURISM AND CIVIL AVIATION</t>
  </si>
  <si>
    <t>Grants-in-aid</t>
  </si>
  <si>
    <t>Tourist Centre</t>
  </si>
  <si>
    <t>Development Projects</t>
  </si>
  <si>
    <t>-</t>
  </si>
  <si>
    <t>OF</t>
  </si>
  <si>
    <t>CONTENTS AND SUMMARY</t>
  </si>
  <si>
    <r>
      <t>(</t>
    </r>
    <r>
      <rPr>
        <i/>
        <sz val="10"/>
        <rFont val="Rupee Foradian"/>
        <family val="2"/>
      </rPr>
      <t>`</t>
    </r>
    <r>
      <rPr>
        <i/>
        <sz val="10"/>
        <rFont val="Times New Roman"/>
        <family val="1"/>
      </rPr>
      <t xml:space="preserve"> in thousand)</t>
    </r>
  </si>
  <si>
    <t>District &amp; Other Roads</t>
  </si>
  <si>
    <t>Office Expenses</t>
  </si>
  <si>
    <t>Other Charges</t>
  </si>
  <si>
    <t>NP-State Sector</t>
  </si>
  <si>
    <t>Normal</t>
  </si>
  <si>
    <t>State Earmarked</t>
  </si>
  <si>
    <t>Plan-Central Sector</t>
  </si>
  <si>
    <t>of the amount now required</t>
  </si>
  <si>
    <t>Plan-State Sector</t>
  </si>
  <si>
    <t>State Normal</t>
  </si>
  <si>
    <t>MR/WC</t>
  </si>
  <si>
    <t>TOTAL</t>
  </si>
  <si>
    <t>DEMAND NO. 2</t>
  </si>
  <si>
    <t xml:space="preserve">NON-PLAN </t>
  </si>
  <si>
    <t>DEMAND NO. 3</t>
  </si>
  <si>
    <t>Maintenance and Repairs</t>
  </si>
  <si>
    <t>Tourism and Civil Aviation</t>
  </si>
  <si>
    <t>Labour</t>
  </si>
  <si>
    <t>Other Administrative Services</t>
  </si>
  <si>
    <t>Others</t>
  </si>
  <si>
    <t>Public Works</t>
  </si>
  <si>
    <t>61.00.50</t>
  </si>
  <si>
    <t>60.00.31</t>
  </si>
  <si>
    <t>DEMAND NO. 6</t>
  </si>
  <si>
    <t>ECCLESIASTICAL</t>
  </si>
  <si>
    <t>Other Social Services</t>
  </si>
  <si>
    <t>Upkeep of Shrines, Temples etc</t>
  </si>
  <si>
    <t>Collection Charges</t>
  </si>
  <si>
    <t>Urban Health Services</t>
  </si>
  <si>
    <t>Hospitals and Dispensaries</t>
  </si>
  <si>
    <t>DEMAND NO. 14</t>
  </si>
  <si>
    <t>HOME</t>
  </si>
  <si>
    <t>Jails</t>
  </si>
  <si>
    <t>Industries</t>
  </si>
  <si>
    <t>DEMAND NO. 18</t>
  </si>
  <si>
    <t>INFORMATION TECHNOLOGY</t>
  </si>
  <si>
    <t>Information Technology  Department</t>
  </si>
  <si>
    <t>Information Technology</t>
  </si>
  <si>
    <t>DEMAND NO. 26</t>
  </si>
  <si>
    <t>MOTOR VEHICLES</t>
  </si>
  <si>
    <t>Taxes on Vehicles</t>
  </si>
  <si>
    <t>Water Supply &amp; Sanitation</t>
  </si>
  <si>
    <t>Capital Outlay on Water Supply &amp; Sanitation</t>
  </si>
  <si>
    <t>61.00.81</t>
  </si>
  <si>
    <t>Welfare of Scheduled Caste, Scheduled Tribes &amp; Other Backward Classes</t>
  </si>
  <si>
    <t xml:space="preserve">Infrastructure Development for Destinations and Circuits </t>
  </si>
  <si>
    <t>DEMAND NO. 41</t>
  </si>
  <si>
    <t>Home</t>
  </si>
  <si>
    <t>Total Net Outgo</t>
  </si>
  <si>
    <t>Sports and Youth Affairs</t>
  </si>
  <si>
    <t>Centrally Sponsored Schemes (CSS)</t>
  </si>
  <si>
    <t>Ecology and Environment</t>
  </si>
  <si>
    <t>Conservation Programmes</t>
  </si>
  <si>
    <t>Land Revenue and Disaster Management</t>
  </si>
  <si>
    <t>SCHEME 1</t>
  </si>
  <si>
    <t>SCHEME 2</t>
  </si>
  <si>
    <t>Rent, Rates &amp; Taxes</t>
  </si>
  <si>
    <t>Animal Husbandry</t>
  </si>
  <si>
    <t>Veterinary Services &amp; Animal Health</t>
  </si>
  <si>
    <t>Poultry Development</t>
  </si>
  <si>
    <t>Intensive Poultry Development</t>
  </si>
  <si>
    <t>Extension and Training</t>
  </si>
  <si>
    <t>Building and Housing Department</t>
  </si>
  <si>
    <t>Housing</t>
  </si>
  <si>
    <t>Capital Outlay on Public Works</t>
  </si>
  <si>
    <t>Skill Development</t>
  </si>
  <si>
    <t>University &amp; Higher Education</t>
  </si>
  <si>
    <t>Government Colleges &amp; Institutes</t>
  </si>
  <si>
    <t>Govt. College &amp; Institutes</t>
  </si>
  <si>
    <t>University and Higher Education</t>
  </si>
  <si>
    <t>Social Security &amp; Welfare</t>
  </si>
  <si>
    <t>Forestry</t>
  </si>
  <si>
    <t>Forest Conservation, Development and Regeneration</t>
  </si>
  <si>
    <t>Public Health</t>
  </si>
  <si>
    <t>Public Health Laboratories</t>
  </si>
  <si>
    <t>Sub-Jail, Namchi</t>
  </si>
  <si>
    <t>Other Programmes</t>
  </si>
  <si>
    <t xml:space="preserve">Major Works </t>
  </si>
  <si>
    <t>100</t>
  </si>
  <si>
    <t>Urban Water Supply</t>
  </si>
  <si>
    <t>Sewerage and Sanitation</t>
  </si>
  <si>
    <t>State Share of NEC</t>
  </si>
  <si>
    <t>63.00.72</t>
  </si>
  <si>
    <t>Water Supply Scheme for West District</t>
  </si>
  <si>
    <t>District Roads</t>
  </si>
  <si>
    <t>Rural Employment</t>
  </si>
  <si>
    <t>Employment Assurance Scheme</t>
  </si>
  <si>
    <t>61.00.76</t>
  </si>
  <si>
    <t>Social Welfare</t>
  </si>
  <si>
    <t>Social Welfare Department</t>
  </si>
  <si>
    <t>Welfare of Aged, Infirm &amp; Destitute</t>
  </si>
  <si>
    <t>Capital Outlay on Social Security and 
Welfare</t>
  </si>
  <si>
    <t>39.66.53</t>
  </si>
  <si>
    <t>Tourist Accommodation</t>
  </si>
  <si>
    <t>Promotion and Publicity</t>
  </si>
  <si>
    <t>Tourism Development Activities</t>
  </si>
  <si>
    <t>Tourist Fair &amp; Festival</t>
  </si>
  <si>
    <t>Tourist Fairs &amp; Festival</t>
  </si>
  <si>
    <t>63.00.73</t>
  </si>
  <si>
    <t>Publicity</t>
  </si>
  <si>
    <t>4011002027</t>
  </si>
  <si>
    <t>State Share for Centrally Sponsored 
Schemes and ADB</t>
  </si>
  <si>
    <t>State Share for Centrally Sponsored Schemes</t>
  </si>
  <si>
    <t>Urban Development</t>
  </si>
  <si>
    <t>State Capital Development (Gangtok)</t>
  </si>
  <si>
    <t>Upkeep of Town</t>
  </si>
  <si>
    <t>Other Urban Development Schemes</t>
  </si>
  <si>
    <t>BUILDINGS AND HOUSING</t>
  </si>
  <si>
    <t>Census Survey and Statistics</t>
  </si>
  <si>
    <t>Surveys and Statistics</t>
  </si>
  <si>
    <t>Agency charge 2500</t>
  </si>
  <si>
    <t>DEMAND NO. 47</t>
  </si>
  <si>
    <t>See page 29 of Vol IV of the Demand for Grants for 2016-17</t>
  </si>
  <si>
    <t>(a)</t>
  </si>
  <si>
    <t>(b)</t>
  </si>
  <si>
    <t>The Supplementary is required for:</t>
  </si>
  <si>
    <t>*</t>
  </si>
  <si>
    <t>Ecclesiastical</t>
  </si>
  <si>
    <t xml:space="preserve"> (c)</t>
  </si>
  <si>
    <t xml:space="preserve">Construction </t>
  </si>
  <si>
    <t>Total TSP</t>
  </si>
  <si>
    <t>Total SCP for SC</t>
  </si>
  <si>
    <t>(d)</t>
  </si>
  <si>
    <t>(c)</t>
  </si>
  <si>
    <t>Matching State Share for Central Schemes.</t>
  </si>
  <si>
    <t>63.00.94</t>
  </si>
  <si>
    <t>63.00.95</t>
  </si>
  <si>
    <t>63.00.96</t>
  </si>
  <si>
    <t>World Tourism Day ( Central Share)</t>
  </si>
  <si>
    <t xml:space="preserve"> (b)</t>
  </si>
  <si>
    <t>50.81.92</t>
  </si>
  <si>
    <t>Tourist Wayside Amenity, Toilets for all age and differently abled along en-route Nathula in East Sikkim ( Central Share)</t>
  </si>
  <si>
    <t>Implementation of Schemes under Centrally Sponsored Schemes</t>
  </si>
  <si>
    <t>63.00.97</t>
  </si>
  <si>
    <t>63.00.98</t>
  </si>
  <si>
    <t>Yoga Shivir</t>
  </si>
  <si>
    <t>Participation in Destination North East 
( Central Share)</t>
  </si>
  <si>
    <t xml:space="preserve"> (a)</t>
  </si>
  <si>
    <t xml:space="preserve"> (b) </t>
  </si>
  <si>
    <t xml:space="preserve"> (d)</t>
  </si>
  <si>
    <t xml:space="preserve"> (e)</t>
  </si>
  <si>
    <t>Organising Yoga Shivir</t>
  </si>
  <si>
    <t xml:space="preserve"> (f)</t>
  </si>
  <si>
    <t>Implementation of Externally Aided Project</t>
  </si>
  <si>
    <t>The items of additional expenditure involving net cash outgo are as follows:</t>
  </si>
  <si>
    <t>Fair, Festivals and Publicity</t>
  </si>
  <si>
    <t>(*) New Sub-head</t>
  </si>
  <si>
    <t>View Points at Vantage Location</t>
  </si>
  <si>
    <t>Participation in Destination North East          (State Share)</t>
  </si>
  <si>
    <t>Construction of Old Age Home at Kitchu Dumra, South Sikkim (Central Share)</t>
  </si>
  <si>
    <t>World Tourism Day</t>
  </si>
  <si>
    <t>4012053025</t>
  </si>
  <si>
    <t>Destination North-East</t>
  </si>
  <si>
    <t>4012053024</t>
  </si>
  <si>
    <t>4011002048</t>
  </si>
  <si>
    <t>4011002049</t>
  </si>
  <si>
    <t>4011002050</t>
  </si>
  <si>
    <t>Infrastructure Development for Destinations and Circuits</t>
  </si>
  <si>
    <t>Tourist Wayside Amenity, Toilets for all age and differently abled along en-route Nathula in East Sikkim</t>
  </si>
  <si>
    <t>4030094125</t>
  </si>
  <si>
    <t xml:space="preserve">National Health Mission including NRHM </t>
  </si>
  <si>
    <t>Salaries</t>
  </si>
  <si>
    <t>State Sector Schemes</t>
  </si>
  <si>
    <t>60.00.01</t>
  </si>
  <si>
    <t>Wages</t>
  </si>
  <si>
    <t>64.00.01</t>
  </si>
  <si>
    <t>Administration</t>
  </si>
  <si>
    <t>60.45.14</t>
  </si>
  <si>
    <t>Rent, Rates and Taxes</t>
  </si>
  <si>
    <t>60.46.14</t>
  </si>
  <si>
    <t>60.48.14</t>
  </si>
  <si>
    <t>Veterinary Hospitals &amp; Dispensaries</t>
  </si>
  <si>
    <t>61.44.02</t>
  </si>
  <si>
    <t>61.45.02</t>
  </si>
  <si>
    <t>61.46.02</t>
  </si>
  <si>
    <t>61.47.02</t>
  </si>
  <si>
    <t>61.48.02</t>
  </si>
  <si>
    <t>Cattle and Buffalo Development</t>
  </si>
  <si>
    <t>Livestock Farm, Karfectar</t>
  </si>
  <si>
    <t>67.00.02</t>
  </si>
  <si>
    <t>Farmer's Training &amp; Extension Programme</t>
  </si>
  <si>
    <t>Fisheries</t>
  </si>
  <si>
    <t>Inland Fisheries</t>
  </si>
  <si>
    <t>Trout Fish Seed</t>
  </si>
  <si>
    <t>Carps and Cat Fish Seed Production</t>
  </si>
  <si>
    <t>Scheme funded by Power Developers</t>
  </si>
  <si>
    <t>44</t>
  </si>
  <si>
    <t>Capital Outlay on Fisheries</t>
  </si>
  <si>
    <t>72</t>
  </si>
  <si>
    <t>WorkCharged Establishment</t>
  </si>
  <si>
    <t>Chief Engineer (Buildings) Establishment</t>
  </si>
  <si>
    <t>Head Quarter Establishment</t>
  </si>
  <si>
    <t>General Pool Accommodation</t>
  </si>
  <si>
    <t>DEMAND NO. 4</t>
  </si>
  <si>
    <t>CO-OPERATION</t>
  </si>
  <si>
    <t>Co-operation</t>
  </si>
  <si>
    <t>00.44.01</t>
  </si>
  <si>
    <t>Pakyong Sub-Division</t>
  </si>
  <si>
    <t>Rongli Sub-Division</t>
  </si>
  <si>
    <t>Soreng Sub-Division</t>
  </si>
  <si>
    <t>65.00.31</t>
  </si>
  <si>
    <t>60.00.74</t>
  </si>
  <si>
    <t>60.00.75</t>
  </si>
  <si>
    <t>Secretariat</t>
  </si>
  <si>
    <t>60.00.76</t>
  </si>
  <si>
    <t>Monastic School, Sanskrit Pathsala &amp; Arts School Establishment</t>
  </si>
  <si>
    <t>Work Charged Establishment</t>
  </si>
  <si>
    <t>National Education Mission</t>
  </si>
  <si>
    <t>Technical Education</t>
  </si>
  <si>
    <t>Grants-in-aid to Polytechnics Institute (CCCT&amp; ATTC)</t>
  </si>
  <si>
    <t>DEMAND NO. 9</t>
  </si>
  <si>
    <t>EXCISE</t>
  </si>
  <si>
    <t>Secretariat - General Services</t>
  </si>
  <si>
    <t>State Excise Department</t>
  </si>
  <si>
    <t>60.00.45</t>
  </si>
  <si>
    <t>Finance Department</t>
  </si>
  <si>
    <t>Miscellaneous General Services</t>
  </si>
  <si>
    <t>State Lotteries</t>
  </si>
  <si>
    <t>00.46.14</t>
  </si>
  <si>
    <t>00.48.14</t>
  </si>
  <si>
    <t>00.44.02</t>
  </si>
  <si>
    <t>64.00.02</t>
  </si>
  <si>
    <t xml:space="preserve">Conservation of Natural Resources and Eco-systems </t>
  </si>
  <si>
    <t>61.00.02</t>
  </si>
  <si>
    <t>00.45.02</t>
  </si>
  <si>
    <t>00.48.02</t>
  </si>
  <si>
    <t>60.00.02</t>
  </si>
  <si>
    <t>61.00.31</t>
  </si>
  <si>
    <t>Direction and  Administration</t>
  </si>
  <si>
    <t>Hospital and Dispensaries</t>
  </si>
  <si>
    <t>S.T.N.M. Hospital, Gangtok</t>
  </si>
  <si>
    <t>62.00.02</t>
  </si>
  <si>
    <t>Other Hospitals</t>
  </si>
  <si>
    <t>Gyalshing Hospital</t>
  </si>
  <si>
    <t>Mangan Hospital</t>
  </si>
  <si>
    <t>Namchi Hospital</t>
  </si>
  <si>
    <t>Singtam Hospital</t>
  </si>
  <si>
    <t>Indigenous System of Medicines</t>
  </si>
  <si>
    <t>64.59.01</t>
  </si>
  <si>
    <t>Grant-in-Aid</t>
  </si>
  <si>
    <t>Prevention &amp; Control of Diseases</t>
  </si>
  <si>
    <t>Capital Outlay on Medical &amp; Public Health</t>
  </si>
  <si>
    <t>Council of Ministers</t>
  </si>
  <si>
    <t>Cabinet Secretariat</t>
  </si>
  <si>
    <t>00.00.13</t>
  </si>
  <si>
    <t>Chief Minister's Secretariat</t>
  </si>
  <si>
    <t>State Jail, Rongnek</t>
  </si>
  <si>
    <t>Guest Houses, Government Hostels etc.</t>
  </si>
  <si>
    <t>Sikkim House, New Delhi</t>
  </si>
  <si>
    <t>Sikkim Guest House, Guwahati</t>
  </si>
  <si>
    <t>Directorate of Small Scale Industries</t>
  </si>
  <si>
    <t>Branch Training Centres</t>
  </si>
  <si>
    <t>Directorate of Handicraft &amp; Handlooms, Gangtok</t>
  </si>
  <si>
    <t>61.60.02</t>
  </si>
  <si>
    <t>Small Scale Industries</t>
  </si>
  <si>
    <t>Other Village Industries</t>
  </si>
  <si>
    <t>District Industries Centre</t>
  </si>
  <si>
    <t>Jorethang Establishment</t>
  </si>
  <si>
    <t>DEMAND NO. 17</t>
  </si>
  <si>
    <t>INFORMATION AND PUBLIC RELATION</t>
  </si>
  <si>
    <t>Information and Publicity</t>
  </si>
  <si>
    <t>Information Centres</t>
  </si>
  <si>
    <t>Telecommunication and Electronic Industries</t>
  </si>
  <si>
    <t>45</t>
  </si>
  <si>
    <t>LABOUR</t>
  </si>
  <si>
    <t>Labour and Employment</t>
  </si>
  <si>
    <t>Land Revenue</t>
  </si>
  <si>
    <t>District Administration</t>
  </si>
  <si>
    <t>District Establishments</t>
  </si>
  <si>
    <t>Other Establishments</t>
  </si>
  <si>
    <t>Sub-Divisional Establishments</t>
  </si>
  <si>
    <t>Ravangla Sub-Division</t>
  </si>
  <si>
    <t>Rangpo</t>
  </si>
  <si>
    <t>Jorethang</t>
  </si>
  <si>
    <t>Yoksum</t>
  </si>
  <si>
    <t>Dentam</t>
  </si>
  <si>
    <t>Regional Transport Office at Gangtok</t>
  </si>
  <si>
    <t>2660001001</t>
  </si>
  <si>
    <t>2660001003</t>
  </si>
  <si>
    <t>2660001002</t>
  </si>
  <si>
    <t>Regional Transport Office at Gyalshing, West</t>
  </si>
  <si>
    <t>29.00.01</t>
  </si>
  <si>
    <t>DEMAND NO. 28</t>
  </si>
  <si>
    <t>Administrative Reform Commission</t>
  </si>
  <si>
    <t>46.00.01</t>
  </si>
  <si>
    <t>Secretariat - Economic Services</t>
  </si>
  <si>
    <t>Planning and Dev. Department</t>
  </si>
  <si>
    <t>30.00.01</t>
  </si>
  <si>
    <t>Economic Advice and Statistics</t>
  </si>
  <si>
    <t>Public Finance Unit</t>
  </si>
  <si>
    <t>60.85.02</t>
  </si>
  <si>
    <t>Office Building</t>
  </si>
  <si>
    <t>91</t>
  </si>
  <si>
    <t>Maintenance of Sanitary Installation in Government building under East District</t>
  </si>
  <si>
    <t>60.91.02</t>
  </si>
  <si>
    <t>P.H.E. Department</t>
  </si>
  <si>
    <t>34.44.02</t>
  </si>
  <si>
    <t>Urban Water Supply Programmes</t>
  </si>
  <si>
    <t>Sewerage Services</t>
  </si>
  <si>
    <t>Maintenance of Sanitary Installation in Govt. Quarters under East District</t>
  </si>
  <si>
    <t>Special Programmes for Rural Development</t>
  </si>
  <si>
    <t>Integrated Rural Development Programme</t>
  </si>
  <si>
    <t>National Rural Employment Guarantee Scheme</t>
  </si>
  <si>
    <t>DEMAND NO. 36</t>
  </si>
  <si>
    <t>Other Scientific Research</t>
  </si>
  <si>
    <t>Science and Technology Department</t>
  </si>
  <si>
    <t>Welfare of Backward Classes</t>
  </si>
  <si>
    <t>Sikkim Commission for Backward Classes</t>
  </si>
  <si>
    <t>Institute of Hotel Management, Gangtok</t>
  </si>
  <si>
    <t>Maintenance and Repairs of Bazars under East District</t>
  </si>
  <si>
    <t>60.65.02</t>
  </si>
  <si>
    <t>Town Planning Cell</t>
  </si>
  <si>
    <t>DEMAND NO. 43</t>
  </si>
  <si>
    <t>PANCHAYATI RAJ INSTITUTE</t>
  </si>
  <si>
    <t>Election</t>
  </si>
  <si>
    <t>Election Commission</t>
  </si>
  <si>
    <t>State Election Commission</t>
  </si>
  <si>
    <t>63.00.02</t>
  </si>
  <si>
    <t>GOVERNOR</t>
  </si>
  <si>
    <t>President, Vice President, Governor, Administrator of Union Territories</t>
  </si>
  <si>
    <t>Governor</t>
  </si>
  <si>
    <t>Panchayati Raj Institutions</t>
  </si>
  <si>
    <t>ANIMAL HUSBANDRY AND VETERINARY SERVICES</t>
  </si>
  <si>
    <t>See page 8 of  the Demand for Grants for 2021-22</t>
  </si>
  <si>
    <t>See page 19 of  the Demand for Grants for 2021-22</t>
  </si>
  <si>
    <t>See page 25 of  the Demand for Grants for 2021-22</t>
  </si>
  <si>
    <t>See page 31 of the Demand for Grants for 2021-22</t>
  </si>
  <si>
    <t>EDUCATION</t>
  </si>
  <si>
    <t>See page 33 of the Demand for Grants for 2021-22</t>
  </si>
  <si>
    <t>See page 49 of the Demand for Grants for 2021-22</t>
  </si>
  <si>
    <t>FINANCE</t>
  </si>
  <si>
    <t>See page 50 of the Demand for Grants for 2021-22</t>
  </si>
  <si>
    <t>FOOD &amp; CIVIL SUPPLIES</t>
  </si>
  <si>
    <t>See page 62 of the Demand for Grants for 2021-22</t>
  </si>
  <si>
    <t xml:space="preserve">FOREST AND ENVIRONMENT </t>
  </si>
  <si>
    <t>See page 67 of the Demand for Grants for 2021-22</t>
  </si>
  <si>
    <t>See page 79 of the Demand for Grants for 2021-22</t>
  </si>
  <si>
    <t>HEALTH  AND FAMILY WELFARE</t>
  </si>
  <si>
    <t>See page 82 of the Demand for Grants for 2021-22</t>
  </si>
  <si>
    <t>See page 96 of the Demand for Grants for 2021-22</t>
  </si>
  <si>
    <t>See page 105 of the Demand for Grants for 2021-22</t>
  </si>
  <si>
    <t>See page 110 of the Demand for Grants for 2021-22</t>
  </si>
  <si>
    <t>See page 112 of the Demand for Grants for 2021-22</t>
  </si>
  <si>
    <t>DEMAND NO. 21</t>
  </si>
  <si>
    <t>See page 121 of the Demand for Grants for 2021-22</t>
  </si>
  <si>
    <t>See page 122 of the Demand for Grants for 2021-22</t>
  </si>
  <si>
    <t>See page 134 of the Demand for Grants for 2021-22</t>
  </si>
  <si>
    <t>PERSONNEL</t>
  </si>
  <si>
    <t>See page138 of the Demand for Grants for 2021-22</t>
  </si>
  <si>
    <t xml:space="preserve"> PLANNING AND DEVELOPMENT</t>
  </si>
  <si>
    <t>See page 140 of the Demand for Grants for 2021-22</t>
  </si>
  <si>
    <t xml:space="preserve"> PUBLIC HEALTH ENGINEERING</t>
  </si>
  <si>
    <t>See page 165 of the Demand for Grants for 2021-22</t>
  </si>
  <si>
    <t>See page 173 of the Demand for Grants for 2021-22</t>
  </si>
  <si>
    <t>RURAL  DEVELOPMENT</t>
  </si>
  <si>
    <t>See page 183 of the Demand for Grants for 2021-22</t>
  </si>
  <si>
    <t>SCIENCE AND  TECHNOLOGY</t>
  </si>
  <si>
    <t>See page 201 of the Demand for Grants for 2021-22</t>
  </si>
  <si>
    <t>SOCIAL JUSTICE AND WELFARE</t>
  </si>
  <si>
    <t>See page 204 of the Demand for Grants for 2021-22</t>
  </si>
  <si>
    <t>See page 220 of the Demand for Grants for 2021-22</t>
  </si>
  <si>
    <t>See page 222 of the Demand for Grants for 2021-22</t>
  </si>
  <si>
    <t xml:space="preserve">URBAN DEVELOPMENT </t>
  </si>
  <si>
    <t>See page 226  of the Demand for Grants for 2021-22</t>
  </si>
  <si>
    <t>See page 236 of the Demand for Grants for 2021-22</t>
  </si>
  <si>
    <t xml:space="preserve">SKILL DEVELOPMENT </t>
  </si>
  <si>
    <t>See page 245 of the Demand for Grants for 2021-22</t>
  </si>
  <si>
    <t>05</t>
  </si>
  <si>
    <t>Other Livestock Development</t>
  </si>
  <si>
    <t>Goat Breeding</t>
  </si>
  <si>
    <t>Goat Farm, Mangalbarey</t>
  </si>
  <si>
    <t>71.61.81</t>
  </si>
  <si>
    <t>60.45.02</t>
  </si>
  <si>
    <t>00.46.02</t>
  </si>
  <si>
    <t>00.68.02</t>
  </si>
  <si>
    <t>Establishment of State Institute of Science &amp; Technology (SIST)</t>
  </si>
  <si>
    <t>78.00.31</t>
  </si>
  <si>
    <t>Grant -in-Aid</t>
  </si>
  <si>
    <t>00.090</t>
  </si>
  <si>
    <t>09</t>
  </si>
  <si>
    <t>09.00.02</t>
  </si>
  <si>
    <t>10.00.02</t>
  </si>
  <si>
    <t>00.47.02</t>
  </si>
  <si>
    <t>60.44.02</t>
  </si>
  <si>
    <t>60.46.02</t>
  </si>
  <si>
    <t>60.48.02</t>
  </si>
  <si>
    <t>Environmental Research and Ecological 
Regeneration</t>
  </si>
  <si>
    <t>Capital Outlay on Forestry &amp; Wildlife</t>
  </si>
  <si>
    <t>National Afforestation Programme 
(National Mission for Green India)</t>
  </si>
  <si>
    <t>11.44.82</t>
  </si>
  <si>
    <t>00.00.02</t>
  </si>
  <si>
    <t>63.71.02</t>
  </si>
  <si>
    <t>63.72.02</t>
  </si>
  <si>
    <t>63.73.02</t>
  </si>
  <si>
    <t>63.74.02</t>
  </si>
  <si>
    <t>15.00.84</t>
  </si>
  <si>
    <t>Tertiary Care Program (Central Share)</t>
  </si>
  <si>
    <t>Capital Outlay on Medical and Public Health</t>
  </si>
  <si>
    <t>44.00.02</t>
  </si>
  <si>
    <t>68.61.02</t>
  </si>
  <si>
    <t>19.00.02</t>
  </si>
  <si>
    <t>60.50.02</t>
  </si>
  <si>
    <t>60.51.02</t>
  </si>
  <si>
    <t>60.52.02</t>
  </si>
  <si>
    <t>60.57.02</t>
  </si>
  <si>
    <t>60.60.02</t>
  </si>
  <si>
    <t>60.62.02</t>
  </si>
  <si>
    <t>60.63.02</t>
  </si>
  <si>
    <t>60.64.02</t>
  </si>
  <si>
    <t xml:space="preserve">Regional Transport Office at Mangan, 
North </t>
  </si>
  <si>
    <t>Regional Transport Office at Namchi, 
South</t>
  </si>
  <si>
    <t>Department of Personnel</t>
  </si>
  <si>
    <t>46.00.02</t>
  </si>
  <si>
    <t>Administrative Training Institute</t>
  </si>
  <si>
    <t>30.00.02</t>
  </si>
  <si>
    <t xml:space="preserve">Wages </t>
  </si>
  <si>
    <t>Mangan Division</t>
  </si>
  <si>
    <t>34.54.02</t>
  </si>
  <si>
    <t>37.00.02</t>
  </si>
  <si>
    <t>39.48.01</t>
  </si>
  <si>
    <t>29.00.94</t>
  </si>
  <si>
    <t>Skill Acquisition and Knowledge Awareness for Livelihood Promotion (SANKALP) Central Share</t>
  </si>
  <si>
    <t xml:space="preserve">Animal Husbandry and Veterinary Services </t>
  </si>
  <si>
    <t xml:space="preserve">Building and Housing </t>
  </si>
  <si>
    <t xml:space="preserve">Co-operation </t>
  </si>
  <si>
    <t xml:space="preserve">Ecclesiastical </t>
  </si>
  <si>
    <t xml:space="preserve">Education </t>
  </si>
  <si>
    <t xml:space="preserve">Excise </t>
  </si>
  <si>
    <t xml:space="preserve">Finance </t>
  </si>
  <si>
    <t xml:space="preserve">Food and Civil Supplies </t>
  </si>
  <si>
    <t xml:space="preserve">Forest and  Environment </t>
  </si>
  <si>
    <t xml:space="preserve">Health and Family Welfare </t>
  </si>
  <si>
    <t xml:space="preserve">Home </t>
  </si>
  <si>
    <t xml:space="preserve">Commerce and Industries </t>
  </si>
  <si>
    <t xml:space="preserve">Information and Public Relation </t>
  </si>
  <si>
    <t xml:space="preserve">Information Technology </t>
  </si>
  <si>
    <t xml:space="preserve">Labour </t>
  </si>
  <si>
    <t xml:space="preserve">Land Revenue and Disaster Management </t>
  </si>
  <si>
    <t xml:space="preserve">Planning and Development </t>
  </si>
  <si>
    <t xml:space="preserve">Public Health Engineering </t>
  </si>
  <si>
    <t xml:space="preserve">Roads and Bridges </t>
  </si>
  <si>
    <t xml:space="preserve">Rural Development  </t>
  </si>
  <si>
    <t xml:space="preserve">Science and  Technology </t>
  </si>
  <si>
    <t xml:space="preserve">Social  Justice and Welfare </t>
  </si>
  <si>
    <t xml:space="preserve">Sports and Youth Affairs </t>
  </si>
  <si>
    <t xml:space="preserve">Tourism and Civil Aviation </t>
  </si>
  <si>
    <t xml:space="preserve">Urban Development </t>
  </si>
  <si>
    <t xml:space="preserve">Skill Development </t>
  </si>
  <si>
    <t>FIRST SUPPLEMENTARY DEMANDS FOR GRANTS - 2021-22</t>
  </si>
  <si>
    <t>03.45.83</t>
  </si>
  <si>
    <t>03.45.84</t>
  </si>
  <si>
    <t>03.45.85</t>
  </si>
  <si>
    <t>03.45.86</t>
  </si>
  <si>
    <t>03.45.87</t>
  </si>
  <si>
    <t>70.76.53</t>
  </si>
  <si>
    <t>70.46.80</t>
  </si>
  <si>
    <t>60.46.70</t>
  </si>
  <si>
    <t>72.00.83</t>
  </si>
  <si>
    <t>Mobile Laboratory</t>
  </si>
  <si>
    <t>18.00.82</t>
  </si>
  <si>
    <t>66.00.79</t>
  </si>
  <si>
    <t>68.44.85</t>
  </si>
  <si>
    <t>Assistance for Poultry Development (100% CSS)</t>
  </si>
  <si>
    <t>74.44.73</t>
  </si>
  <si>
    <t>Strengthening of Extension &amp; Training</t>
  </si>
  <si>
    <t>New Head</t>
  </si>
  <si>
    <t>Payment of Rent of newly established Vetinerary Centers</t>
  </si>
  <si>
    <t>Payment of Wages</t>
  </si>
  <si>
    <t>Required for settlement of Advances. This will not entail any net outgo as the allocation has been provided by way of Surrender from within the Grant</t>
  </si>
  <si>
    <t>Implementation of Central Schemes.</t>
  </si>
  <si>
    <t>29.00.36</t>
  </si>
  <si>
    <t>Grant in Aid- Salaries</t>
  </si>
  <si>
    <t>Sikkim National Law University</t>
  </si>
  <si>
    <t>79.00.31</t>
  </si>
  <si>
    <t>12.00.96</t>
  </si>
  <si>
    <t>Management of Wetland-Gurudongmar/ Tsongu/ Phedang (State Share)</t>
  </si>
  <si>
    <t>Integrated Forest Protection Scheme (State Share)</t>
  </si>
  <si>
    <t>Payment of Salaries</t>
  </si>
  <si>
    <t>Implementation of Central Schemes</t>
  </si>
  <si>
    <t>Collection Charges under State Goods and Services Tax</t>
  </si>
  <si>
    <t>Payment of Rent.</t>
  </si>
  <si>
    <t xml:space="preserve">Development of Trauma Care Facility and Emergency Medical Services </t>
  </si>
  <si>
    <t>78.00.50</t>
  </si>
  <si>
    <t xml:space="preserve">Bio-Medical Waste Management &amp; HFNO System </t>
  </si>
  <si>
    <t>Procurement of Equipment (NESIDS- Central Share)</t>
  </si>
  <si>
    <t>Capital Support for Procurement of Mobile Lab (NEC- Central Share)</t>
  </si>
  <si>
    <t>Implementation of Central Sector Schemes</t>
  </si>
  <si>
    <t xml:space="preserve">Payment of Wages. </t>
  </si>
  <si>
    <t>HR Component of Development of Trauma Care Facilities and Emergency Medical Service at Namchi, Mangan and Singtam District Hospitals. This will entail a net outgo of Rs. 136.08 Lakhs only and the balance allocation made of Rs. 292.69 has been provided by way of Surrender from within the Grant.</t>
  </si>
  <si>
    <t>Payment of Salaries.</t>
  </si>
  <si>
    <t>29.00.72</t>
  </si>
  <si>
    <t>Capacity Building /Training Programme</t>
  </si>
  <si>
    <t>Token provided for settlement of advance.</t>
  </si>
  <si>
    <t>Implementation of Central Sector Schemes.</t>
  </si>
  <si>
    <t>Baiguney Block Administrative Centre</t>
  </si>
  <si>
    <t>46.81.01</t>
  </si>
  <si>
    <t>46.81.02</t>
  </si>
  <si>
    <t>46.81.11</t>
  </si>
  <si>
    <t>46.81.13</t>
  </si>
  <si>
    <t>Payment of Salaries under MGNREGA.</t>
  </si>
  <si>
    <t>62.44.87</t>
  </si>
  <si>
    <t>Upgradation of Roads in and around Gangtok and Namchi</t>
  </si>
  <si>
    <t>Payment of Wages.</t>
  </si>
  <si>
    <t>This supplementary is required for</t>
  </si>
  <si>
    <t>Payment of wages</t>
  </si>
  <si>
    <t>This supplementary is required for purchase of one vehicle for Hon'ble Governor.</t>
  </si>
  <si>
    <t>Payment of Salaries. This will not entail any net outgo as it is adjusted from within the grant by way of surrender.</t>
  </si>
  <si>
    <t>Other Water Supply Scheme</t>
  </si>
  <si>
    <t>70.00.72</t>
  </si>
  <si>
    <t>Schemes Financed by NABARD</t>
  </si>
  <si>
    <t>74.00.78</t>
  </si>
  <si>
    <t>60.45.96</t>
  </si>
  <si>
    <t>Land Compensation</t>
  </si>
  <si>
    <t>Land and Standing Property Compensation of Lower Segyong to Mabong Road, West Sikkim</t>
  </si>
  <si>
    <t>Rural Housing</t>
  </si>
  <si>
    <t>Rural Development Department</t>
  </si>
  <si>
    <t>35.00.82</t>
  </si>
  <si>
    <t>Repayment/Interest payment of Loan</t>
  </si>
  <si>
    <t>Grant in Aid Salaries for payment of Salaries to Chairman, Secretary and Staffs.</t>
  </si>
  <si>
    <t>Construction of 1000 bedded Multispeciality Hospital at Sochaygang East Sikkim Phase I including construction of infectious disease cum isolation unit and allied works - Special Central Assistance (Capital)</t>
  </si>
  <si>
    <t>Construction of 1000 bedded Multispeciality Hospital at Sochaygang East Sikkim Phase II including procurement of medical equipments - Special Central Assistance (Capital)</t>
  </si>
  <si>
    <t>Construction of 300 Bedded District Hospital at Namchi, South Sikkim - Special Central Assistance (Capital)</t>
  </si>
  <si>
    <t>Underground Parking Space at Namchi South Sikkim - Special Central Assistance (Capital)</t>
  </si>
  <si>
    <t>Construction of Government Degree College Phase II at Yangthang, West Sikkim - Special Central Assistance (Capital)</t>
  </si>
  <si>
    <t>Establishment of Netaji Subash Chandra Bose Centre of Excellence - Special Central Assistance (Capital)</t>
  </si>
  <si>
    <t>Widening improvement and carpeting at Reshi - Legship - Bermoik Road in West Sikkim - Special Central Assistance (Capital)</t>
  </si>
  <si>
    <t>Ropeway and Support Facilities at Bhalaydhunga Yangyang in South Sikkim - Special Central Assistance (Capital)</t>
  </si>
  <si>
    <t>Development of Eco Tourism Pilgrimage Complex at Dodak in West Sikkim -Special Central Assistance (Capital)</t>
  </si>
  <si>
    <t>Construction of Passenger Ropeway from Pelling to Sanghachoeling in West Sikkim - Special Central Assistance (Capital)</t>
  </si>
  <si>
    <t>Augumentation of Gyalshing Water Supply Scheme, West Sikkim - Special Central Assistance (Capital)</t>
  </si>
  <si>
    <t>Capital Outlay on Other Special Areas Programme</t>
  </si>
  <si>
    <t>Border Area Development</t>
  </si>
  <si>
    <t>Border Area Development Programmes</t>
  </si>
  <si>
    <t>00.00.72</t>
  </si>
  <si>
    <t>Civil Supplies</t>
  </si>
  <si>
    <t>Sikkim State Consumer Disputes Redressal Commission</t>
  </si>
  <si>
    <t>Capital Outlay on Urban Development</t>
  </si>
  <si>
    <t>Integrated Development of Small and Medium Towns</t>
  </si>
  <si>
    <t>Development of Small and Medium Towns</t>
  </si>
  <si>
    <t>63.45.86</t>
  </si>
  <si>
    <t>Construction of Multipurpose Hall at Hee Bazaar, West Sikkim</t>
  </si>
  <si>
    <t>Token Provision for settlement of advances.</t>
  </si>
  <si>
    <t>Relief on Account of Natural Calamities</t>
  </si>
  <si>
    <t>Management of Natural Disasters, Contingency Plans in Disaster Prone Areas</t>
  </si>
  <si>
    <t>Health Sector Disaster Preparedness and Response</t>
  </si>
  <si>
    <t>National Rural Health Mission</t>
  </si>
  <si>
    <t>State Health Society, Sikkim</t>
  </si>
  <si>
    <t>60.61.36</t>
  </si>
  <si>
    <t>Grants-in-Aid Salaries</t>
  </si>
  <si>
    <t>Rural Health Services Allopathy</t>
  </si>
  <si>
    <t>This supplementary is required for Payment of Wages.</t>
  </si>
  <si>
    <t>The Supplementary is required for Payment of Wages.</t>
  </si>
  <si>
    <t>Interest Payments (Charged)</t>
  </si>
  <si>
    <t>State Compensatory Afforestation (SCA)</t>
  </si>
  <si>
    <t>Interest</t>
  </si>
  <si>
    <t>Special Central Assistance for Capital Expenditure</t>
  </si>
  <si>
    <t>North Eastern Council (NEC) - Unspent Balance</t>
  </si>
  <si>
    <t>34.00.82</t>
  </si>
  <si>
    <t>Mahatma Gandhi National Rural Employment Gurantee Act (MGNREGA) (State Share)</t>
  </si>
  <si>
    <t>Emergency fund for COVID-19 and other COVID- 19 related requirement</t>
  </si>
  <si>
    <t>Building &amp; Housing</t>
  </si>
  <si>
    <t>Information and Public Relation</t>
  </si>
  <si>
    <t>Planning and Development</t>
  </si>
  <si>
    <t>Public Health Engineering</t>
  </si>
  <si>
    <t>Science &amp; Technology</t>
  </si>
  <si>
    <t>Interest on Reserve Funds</t>
  </si>
  <si>
    <t>05.105</t>
  </si>
  <si>
    <t>Interest on General and Other Reserve Funds</t>
  </si>
  <si>
    <t>The Supplementary is required for payment of Wages</t>
  </si>
  <si>
    <t xml:space="preserve">Token Provision </t>
  </si>
  <si>
    <t>Payment of Wages.  This will not entail any net outgo as the allocation is made from within the grant, by way of surrender.</t>
  </si>
  <si>
    <t>Grant in Aid to IHM, Sajong. This will not entail any net outgo as the allocation is made from within the grant, by way of surrender</t>
  </si>
  <si>
    <t>Payment of Wages, this will not entail any net outgo.</t>
  </si>
  <si>
    <t>The Supplementary is required for Implementation of Central Sector Schemes.</t>
  </si>
  <si>
    <t>Panchayati Raj Institution</t>
  </si>
  <si>
    <t>Strengthening of Goat Farm at Mangalbarey(100% CSS)</t>
  </si>
  <si>
    <t>Animal Husbandry and Veterinary Services</t>
  </si>
  <si>
    <t>Education</t>
  </si>
  <si>
    <t>Finance</t>
  </si>
  <si>
    <t xml:space="preserve">Forest and Environment </t>
  </si>
  <si>
    <t>Health and Family Welfare</t>
  </si>
  <si>
    <t>Personnel</t>
  </si>
  <si>
    <t>Rural Development</t>
  </si>
  <si>
    <t>Social Justice and Welfare</t>
  </si>
  <si>
    <t>Roads and Bridges</t>
  </si>
  <si>
    <r>
      <t>(</t>
    </r>
    <r>
      <rPr>
        <i/>
        <sz val="12"/>
        <rFont val="Rupee Foradian"/>
        <family val="2"/>
      </rPr>
      <t>`</t>
    </r>
    <r>
      <rPr>
        <i/>
        <sz val="12"/>
        <rFont val="Times New Roman"/>
        <family val="1"/>
      </rPr>
      <t xml:space="preserve"> in lakh)</t>
    </r>
  </si>
  <si>
    <r>
      <t>(</t>
    </r>
    <r>
      <rPr>
        <b/>
        <i/>
        <sz val="12"/>
        <rFont val="Rupee Foradian"/>
        <family val="2"/>
      </rPr>
      <t>`</t>
    </r>
    <r>
      <rPr>
        <b/>
        <i/>
        <sz val="12"/>
        <rFont val="Times New Roman"/>
        <family val="1"/>
      </rPr>
      <t xml:space="preserve"> in lakh)</t>
    </r>
  </si>
  <si>
    <r>
      <t xml:space="preserve">        Subject :</t>
    </r>
    <r>
      <rPr>
        <b/>
        <u/>
        <sz val="12"/>
        <rFont val="Times New Roman"/>
        <family val="1"/>
      </rPr>
      <t xml:space="preserve"> First Batch of Supplementary Demands for Grants, 2021-22</t>
    </r>
    <r>
      <rPr>
        <sz val="12"/>
        <rFont val="Times New Roman"/>
        <family val="1"/>
      </rPr>
      <t xml:space="preserve">
                    The first batch of Supplementary Demands for Grants for 2021-22 includes 29 grants and 1 appropriation.  Approval of the Legislative Assembly is sought to authorise gross additional expenditure of   </t>
    </r>
    <r>
      <rPr>
        <sz val="12"/>
        <rFont val="Rupee Foradian"/>
        <family val="2"/>
      </rPr>
      <t xml:space="preserve">` </t>
    </r>
    <r>
      <rPr>
        <sz val="12"/>
        <rFont val="Times New Roman"/>
        <family val="1"/>
      </rPr>
      <t xml:space="preserve">30455.34  lakh comprising of </t>
    </r>
    <r>
      <rPr>
        <sz val="12"/>
        <rFont val="Rupee Foradian"/>
        <family val="2"/>
      </rPr>
      <t>`</t>
    </r>
    <r>
      <rPr>
        <sz val="12"/>
        <rFont val="Times New Roman"/>
        <family val="1"/>
      </rPr>
      <t xml:space="preserve"> 5054.18 lakh on Revenue Account and </t>
    </r>
    <r>
      <rPr>
        <sz val="12"/>
        <rFont val="Rupee Foradian"/>
        <family val="2"/>
      </rPr>
      <t xml:space="preserve">                   `</t>
    </r>
    <r>
      <rPr>
        <sz val="12"/>
        <rFont val="Times New Roman"/>
        <family val="1"/>
      </rPr>
      <t xml:space="preserve"> 25401.16 lakh on Capital Account. Of this, the proposals involving net cash outgo aggregates to                      </t>
    </r>
    <r>
      <rPr>
        <sz val="12"/>
        <rFont val="Rupee Foradian"/>
        <family val="2"/>
      </rPr>
      <t xml:space="preserve">` </t>
    </r>
    <r>
      <rPr>
        <sz val="12"/>
        <rFont val="Times New Roman"/>
        <family val="1"/>
      </rPr>
      <t xml:space="preserve">26005.48 lakh. </t>
    </r>
  </si>
  <si>
    <t xml:space="preserve"> Gross Total </t>
  </si>
  <si>
    <t>Construction of Gyaan Mandir/State Library, Gangtok Phase I -Special Central Assistance (Capital)</t>
  </si>
  <si>
    <t>Payment of Grants-in-Aid Salaries</t>
  </si>
  <si>
    <t>The Supplementary is required for meeting State Share required of Central Schemes.This will not entail any net outgo as the allocation has been provided by way of Surrender from within the Grant</t>
  </si>
  <si>
    <t>Making payment for Rations, Medicine and Daily Wage for 323 inmates of Central Prison, Rongyek</t>
  </si>
  <si>
    <t>Pradhan Mantri Formalization of Micro Food Processing Enterprises Scheme (PMFME- Central Share)</t>
  </si>
  <si>
    <t>The Supplementary is required for Payment of Wages. This will not entail any net outgo as the allocation has been provided by way of Surrender from within the Grant</t>
  </si>
  <si>
    <t xml:space="preserve">The Supplementary is required for payment of Wages. </t>
  </si>
  <si>
    <t>Department of Personnel, AR &amp; Training</t>
  </si>
  <si>
    <t>Construction in Border Areas (State Share)</t>
  </si>
  <si>
    <t>Implementation of Central Sector Schemes. This will not entail any net outgo as this allocation is adjusted from within the total allocation of NABARD for the Current Financial Year.</t>
  </si>
  <si>
    <t>Excise</t>
  </si>
  <si>
    <t>Setting up of Fish Farm cum Hatchery for Indigenous Fish at Balutar alongwith weeding of Cat Fish - NHPC Funding</t>
  </si>
  <si>
    <t>Governor/Administrator of Union
Territories</t>
  </si>
  <si>
    <t>This allocation is met by way of surrender from within the grant and therefore will not entail any net outgo.</t>
  </si>
</sst>
</file>

<file path=xl/styles.xml><?xml version="1.0" encoding="utf-8"?>
<styleSheet xmlns="http://schemas.openxmlformats.org/spreadsheetml/2006/main">
  <numFmts count="32">
    <numFmt numFmtId="44" formatCode="_(&quot;$&quot;* #,##0.00_);_(&quot;$&quot;* \(#,##0.00\);_(&quot;$&quot;* &quot;-&quot;??_);_(@_)"/>
    <numFmt numFmtId="43" formatCode="_(* #,##0.00_);_(* \(#,##0.00\);_(* &quot;-&quot;??_);_(@_)"/>
    <numFmt numFmtId="164" formatCode="_ * #,##0.00_ ;_ * \-#,##0.00_ ;_ * &quot;-&quot;??_ ;_ @_ "/>
    <numFmt numFmtId="165" formatCode="_-* #,##0.00\ _k_r_-;\-* #,##0.00\ _k_r_-;_-* &quot;-&quot;??\ _k_r_-;_-@_-"/>
    <numFmt numFmtId="166" formatCode="0_)"/>
    <numFmt numFmtId="167" formatCode="0#"/>
    <numFmt numFmtId="168" formatCode="0##"/>
    <numFmt numFmtId="169" formatCode="##"/>
    <numFmt numFmtId="171" formatCode="00000#"/>
    <numFmt numFmtId="172" formatCode="00.00#"/>
    <numFmt numFmtId="173" formatCode="00.###"/>
    <numFmt numFmtId="174" formatCode="00.#00"/>
    <numFmt numFmtId="175" formatCode="00.000"/>
    <numFmt numFmtId="176" formatCode="0#.###"/>
    <numFmt numFmtId="177" formatCode="0#.#00"/>
    <numFmt numFmtId="178" formatCode="0#.000"/>
    <numFmt numFmtId="179" formatCode="00.00"/>
    <numFmt numFmtId="180" formatCode="0;[Red]0"/>
    <numFmt numFmtId="181" formatCode="00"/>
    <numFmt numFmtId="182" formatCode="_(* #,##0_);_(* \(#,##0\);_(* &quot;-&quot;??_);_(@_)"/>
    <numFmt numFmtId="183" formatCode="00.0#0"/>
    <numFmt numFmtId="184" formatCode="00#"/>
    <numFmt numFmtId="185" formatCode="00.#0"/>
    <numFmt numFmtId="187" formatCode="##.0##"/>
    <numFmt numFmtId="189" formatCode="00.##"/>
    <numFmt numFmtId="194" formatCode="00.##0"/>
    <numFmt numFmtId="195" formatCode="#0.0##"/>
    <numFmt numFmtId="196" formatCode="0#.00#"/>
    <numFmt numFmtId="198" formatCode="00.\4\4"/>
    <numFmt numFmtId="199" formatCode="00.0#"/>
    <numFmt numFmtId="201" formatCode="0#.0#0"/>
    <numFmt numFmtId="202" formatCode="0_ ;\-0\ "/>
  </numFmts>
  <fonts count="6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family val="3"/>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imes New Roman"/>
      <family val="1"/>
    </font>
    <font>
      <sz val="10"/>
      <name val="Times New Roman"/>
      <family val="1"/>
    </font>
    <font>
      <b/>
      <i/>
      <sz val="10"/>
      <name val="Times New Roman"/>
      <family val="1"/>
    </font>
    <font>
      <i/>
      <sz val="10"/>
      <name val="Times New Roman"/>
      <family val="1"/>
    </font>
    <font>
      <sz val="10"/>
      <name val="Courier"/>
      <family val="3"/>
    </font>
    <font>
      <b/>
      <sz val="12"/>
      <name val="Times New Roman"/>
      <family val="1"/>
    </font>
    <font>
      <sz val="11"/>
      <name val="Times New Roman"/>
      <family val="1"/>
    </font>
    <font>
      <b/>
      <sz val="11"/>
      <name val="Times New Roman"/>
      <family val="1"/>
    </font>
    <font>
      <i/>
      <sz val="10"/>
      <name val="Rupee Foradian"/>
      <family val="2"/>
    </font>
    <font>
      <sz val="10"/>
      <name val="Arial"/>
      <family val="2"/>
    </font>
    <font>
      <sz val="10"/>
      <name val="Arial"/>
      <family val="2"/>
    </font>
    <font>
      <sz val="10"/>
      <name val="Arial"/>
      <family val="2"/>
    </font>
    <font>
      <sz val="10"/>
      <name val="Arial"/>
      <family val="2"/>
    </font>
    <font>
      <b/>
      <sz val="10.5"/>
      <name val="Times New Roman"/>
      <family val="1"/>
    </font>
    <font>
      <sz val="10.5"/>
      <name val="Times New Roman"/>
      <family val="1"/>
    </font>
    <font>
      <i/>
      <sz val="10.5"/>
      <name val="Times New Roman"/>
      <family val="1"/>
    </font>
    <font>
      <i/>
      <sz val="10.5"/>
      <name val="Rupee Foradian"/>
      <family val="2"/>
    </font>
    <font>
      <b/>
      <sz val="9"/>
      <color indexed="81"/>
      <name val="Tahoma"/>
      <family val="2"/>
    </font>
    <font>
      <sz val="9"/>
      <color indexed="81"/>
      <name val="Tahoma"/>
      <family val="2"/>
    </font>
    <font>
      <sz val="9"/>
      <name val="Times New Roman"/>
      <family val="1"/>
    </font>
    <font>
      <sz val="10"/>
      <color theme="1"/>
      <name val="Times New Roman"/>
      <family val="1"/>
    </font>
    <font>
      <sz val="12"/>
      <name val="Times New Roman"/>
      <family val="1"/>
    </font>
    <font>
      <b/>
      <sz val="10"/>
      <color theme="1"/>
      <name val="Times New Roman"/>
      <family val="1"/>
    </font>
    <font>
      <b/>
      <sz val="9"/>
      <name val="Times New Roman"/>
      <family val="1"/>
    </font>
    <font>
      <b/>
      <u/>
      <sz val="10"/>
      <color theme="1"/>
      <name val="Times New Roman"/>
      <family val="1"/>
    </font>
    <font>
      <sz val="10"/>
      <color theme="8" tint="0.39997558519241921"/>
      <name val="Times New Roman"/>
      <family val="1"/>
    </font>
    <font>
      <b/>
      <sz val="11"/>
      <color theme="8" tint="0.39997558519241921"/>
      <name val="Times New Roman"/>
      <family val="1"/>
    </font>
    <font>
      <sz val="9"/>
      <color theme="1"/>
      <name val="Times New Roman"/>
      <family val="1"/>
    </font>
    <font>
      <b/>
      <sz val="9"/>
      <color theme="8" tint="0.39997558519241921"/>
      <name val="Times New Roman"/>
      <family val="1"/>
    </font>
    <font>
      <b/>
      <u/>
      <sz val="10"/>
      <name val="Times New Roman"/>
      <family val="1"/>
    </font>
    <font>
      <sz val="10"/>
      <color rgb="FFFF0000"/>
      <name val="Times New Roman"/>
      <family val="1"/>
    </font>
    <font>
      <b/>
      <sz val="10"/>
      <color rgb="FFFF0000"/>
      <name val="Times New Roman"/>
      <family val="1"/>
    </font>
    <font>
      <b/>
      <u/>
      <sz val="12"/>
      <name val="Times New Roman"/>
      <family val="1"/>
    </font>
    <font>
      <sz val="12"/>
      <name val="Rupee Foradian"/>
      <family val="2"/>
    </font>
    <font>
      <i/>
      <sz val="12"/>
      <name val="Times New Roman"/>
      <family val="1"/>
    </font>
    <font>
      <i/>
      <sz val="12"/>
      <name val="Rupee Foradian"/>
      <family val="2"/>
    </font>
    <font>
      <b/>
      <i/>
      <sz val="12"/>
      <name val="Times New Roman"/>
      <family val="1"/>
    </font>
    <font>
      <b/>
      <i/>
      <sz val="12"/>
      <name val="Rupee Foradian"/>
      <family val="2"/>
    </font>
    <font>
      <b/>
      <i/>
      <sz val="10.5"/>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s>
  <cellStyleXfs count="9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43" fontId="17"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7" fillId="0" borderId="0"/>
    <xf numFmtId="0" fontId="16" fillId="0" borderId="0"/>
    <xf numFmtId="0" fontId="26" fillId="0" borderId="0"/>
    <xf numFmtId="0" fontId="26" fillId="0" borderId="0"/>
    <xf numFmtId="0" fontId="16" fillId="0" borderId="0"/>
    <xf numFmtId="0" fontId="16" fillId="0" borderId="0"/>
    <xf numFmtId="0" fontId="16" fillId="0" borderId="0"/>
    <xf numFmtId="0" fontId="16" fillId="0" borderId="0"/>
    <xf numFmtId="0" fontId="16" fillId="0" borderId="0"/>
    <xf numFmtId="0" fontId="16" fillId="0" borderId="0" applyAlignment="0"/>
    <xf numFmtId="0" fontId="17"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16" fillId="0" borderId="0"/>
    <xf numFmtId="9" fontId="2" fillId="0" borderId="0" applyFont="0" applyFill="0" applyBorder="0" applyAlignment="0" applyProtection="0"/>
    <xf numFmtId="0" fontId="16"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0" fontId="16" fillId="0" borderId="0"/>
    <xf numFmtId="166" fontId="16" fillId="0" borderId="0"/>
    <xf numFmtId="16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6" fillId="0" borderId="0"/>
    <xf numFmtId="44" fontId="16" fillId="0" borderId="0"/>
  </cellStyleXfs>
  <cellXfs count="1521">
    <xf numFmtId="0" fontId="0" fillId="0" borderId="0" xfId="0"/>
    <xf numFmtId="0" fontId="23" fillId="0" borderId="0" xfId="51" applyFont="1" applyFill="1" applyProtection="1"/>
    <xf numFmtId="0" fontId="23" fillId="0" borderId="0" xfId="51" applyFont="1" applyFill="1" applyBorder="1" applyAlignment="1" applyProtection="1">
      <alignment horizontal="left" vertical="top" wrapText="1"/>
    </xf>
    <xf numFmtId="0" fontId="23" fillId="0" borderId="0" xfId="51" applyFont="1" applyFill="1" applyBorder="1" applyAlignment="1" applyProtection="1">
      <alignment horizontal="right" vertical="top" wrapText="1"/>
    </xf>
    <xf numFmtId="0" fontId="23" fillId="0" borderId="0" xfId="51" applyFont="1" applyFill="1" applyBorder="1" applyAlignment="1" applyProtection="1"/>
    <xf numFmtId="0" fontId="23" fillId="0" borderId="0" xfId="50" applyNumberFormat="1" applyFont="1" applyFill="1" applyBorder="1" applyAlignment="1" applyProtection="1">
      <alignment horizontal="right"/>
    </xf>
    <xf numFmtId="0" fontId="23" fillId="0" borderId="0" xfId="0" applyFont="1" applyFill="1" applyAlignment="1">
      <alignment wrapText="1"/>
    </xf>
    <xf numFmtId="0" fontId="23" fillId="0" borderId="0" xfId="46" applyFont="1" applyFill="1"/>
    <xf numFmtId="0" fontId="23" fillId="0" borderId="0" xfId="0" applyFont="1" applyFill="1" applyAlignment="1">
      <alignment horizontal="center" wrapText="1"/>
    </xf>
    <xf numFmtId="0" fontId="23" fillId="0" borderId="0" xfId="0" applyFont="1" applyFill="1" applyAlignment="1">
      <alignment vertical="top" wrapText="1"/>
    </xf>
    <xf numFmtId="0" fontId="28" fillId="0" borderId="0" xfId="0" applyFont="1"/>
    <xf numFmtId="0" fontId="28" fillId="0" borderId="0" xfId="0" applyFont="1" applyAlignment="1">
      <alignment horizontal="center" vertical="top"/>
    </xf>
    <xf numFmtId="0" fontId="28" fillId="0" borderId="0" xfId="0" applyFont="1" applyAlignment="1">
      <alignment horizontal="center"/>
    </xf>
    <xf numFmtId="0" fontId="29" fillId="0" borderId="0" xfId="0" applyFont="1"/>
    <xf numFmtId="0" fontId="23" fillId="0" borderId="0" xfId="44" applyFont="1" applyFill="1"/>
    <xf numFmtId="0" fontId="23" fillId="0" borderId="0" xfId="44" applyNumberFormat="1" applyFont="1" applyFill="1"/>
    <xf numFmtId="0" fontId="23" fillId="0" borderId="0" xfId="48" applyFont="1" applyFill="1" applyBorder="1" applyAlignment="1">
      <alignment horizontal="right" vertical="top" wrapText="1"/>
    </xf>
    <xf numFmtId="0" fontId="22" fillId="0" borderId="0" xfId="48" applyFont="1" applyFill="1" applyBorder="1" applyAlignment="1" applyProtection="1">
      <alignment horizontal="left" vertical="top" wrapText="1"/>
    </xf>
    <xf numFmtId="0" fontId="23" fillId="0" borderId="0" xfId="48" applyNumberFormat="1" applyFont="1" applyFill="1"/>
    <xf numFmtId="0" fontId="23" fillId="0" borderId="0" xfId="48" applyNumberFormat="1" applyFont="1" applyFill="1" applyAlignment="1">
      <alignment horizontal="right"/>
    </xf>
    <xf numFmtId="0" fontId="23" fillId="0" borderId="0" xfId="48" applyNumberFormat="1" applyFont="1" applyFill="1" applyBorder="1" applyAlignment="1">
      <alignment horizontal="right"/>
    </xf>
    <xf numFmtId="0" fontId="22" fillId="0" borderId="0" xfId="48" applyFont="1" applyFill="1" applyBorder="1" applyAlignment="1">
      <alignment horizontal="right" vertical="top" wrapText="1"/>
    </xf>
    <xf numFmtId="0" fontId="22" fillId="0" borderId="0" xfId="48" applyFont="1" applyFill="1" applyBorder="1" applyAlignment="1">
      <alignment vertical="top" wrapText="1"/>
    </xf>
    <xf numFmtId="167" fontId="23" fillId="0" borderId="0" xfId="48" applyNumberFormat="1" applyFont="1" applyFill="1" applyBorder="1" applyAlignment="1">
      <alignment horizontal="right" vertical="top" wrapText="1"/>
    </xf>
    <xf numFmtId="0" fontId="23" fillId="0" borderId="0" xfId="48" applyFont="1" applyFill="1" applyBorder="1" applyAlignment="1" applyProtection="1">
      <alignment vertical="top" wrapText="1"/>
    </xf>
    <xf numFmtId="0" fontId="23" fillId="0" borderId="0" xfId="48" applyFont="1" applyFill="1" applyBorder="1" applyAlignment="1" applyProtection="1">
      <alignment horizontal="left" vertical="top" wrapText="1"/>
    </xf>
    <xf numFmtId="0" fontId="23" fillId="0" borderId="0" xfId="48" applyNumberFormat="1" applyFont="1" applyFill="1" applyBorder="1" applyAlignment="1" applyProtection="1">
      <alignment horizontal="right"/>
    </xf>
    <xf numFmtId="178" fontId="22" fillId="0" borderId="0" xfId="48" applyNumberFormat="1" applyFont="1" applyFill="1" applyBorder="1" applyAlignment="1">
      <alignment horizontal="right" vertical="top" wrapText="1"/>
    </xf>
    <xf numFmtId="49" fontId="23" fillId="0" borderId="0" xfId="48" applyNumberFormat="1" applyFont="1" applyFill="1" applyBorder="1" applyAlignment="1">
      <alignment horizontal="right" vertical="top" wrapText="1"/>
    </xf>
    <xf numFmtId="0" fontId="23" fillId="0" borderId="10" xfId="48" applyFont="1" applyFill="1" applyBorder="1" applyAlignment="1">
      <alignment horizontal="left" vertical="top" wrapText="1"/>
    </xf>
    <xf numFmtId="0" fontId="23" fillId="0" borderId="10" xfId="48" applyFont="1" applyFill="1" applyBorder="1" applyAlignment="1">
      <alignment horizontal="right" vertical="top" wrapText="1"/>
    </xf>
    <xf numFmtId="0" fontId="23" fillId="0" borderId="0" xfId="0" applyFont="1" applyFill="1"/>
    <xf numFmtId="0" fontId="23" fillId="0" borderId="0" xfId="0" applyFont="1" applyFill="1" applyBorder="1"/>
    <xf numFmtId="0" fontId="23" fillId="0" borderId="0" xfId="0" applyFont="1" applyFill="1" applyBorder="1" applyAlignment="1">
      <alignment horizontal="right"/>
    </xf>
    <xf numFmtId="0" fontId="22" fillId="0" borderId="0" xfId="0" applyFont="1" applyFill="1" applyBorder="1" applyAlignment="1">
      <alignment horizontal="right"/>
    </xf>
    <xf numFmtId="0" fontId="23" fillId="0" borderId="0" xfId="0" applyFont="1" applyFill="1" applyAlignment="1">
      <alignment horizontal="right"/>
    </xf>
    <xf numFmtId="0" fontId="23" fillId="0" borderId="10" xfId="0" applyFont="1" applyFill="1" applyBorder="1"/>
    <xf numFmtId="0" fontId="22" fillId="0" borderId="10" xfId="0" applyFont="1" applyFill="1" applyBorder="1" applyAlignment="1">
      <alignment horizontal="right"/>
    </xf>
    <xf numFmtId="0" fontId="22" fillId="0" borderId="0" xfId="0" applyFont="1" applyFill="1" applyAlignment="1">
      <alignment horizontal="left"/>
    </xf>
    <xf numFmtId="0" fontId="23" fillId="0" borderId="0" xfId="0" applyFont="1" applyFill="1" applyBorder="1" applyAlignment="1">
      <alignment horizontal="center"/>
    </xf>
    <xf numFmtId="0" fontId="22" fillId="0" borderId="0" xfId="0" applyFont="1" applyFill="1"/>
    <xf numFmtId="0" fontId="22" fillId="0" borderId="0" xfId="0" applyFont="1" applyFill="1" applyBorder="1" applyAlignment="1">
      <alignment horizontal="center"/>
    </xf>
    <xf numFmtId="0" fontId="23" fillId="0" borderId="0" xfId="0" applyFont="1" applyFill="1" applyAlignment="1">
      <alignment horizontal="left"/>
    </xf>
    <xf numFmtId="0" fontId="23" fillId="0" borderId="10" xfId="0" applyFont="1" applyFill="1" applyBorder="1" applyAlignment="1">
      <alignment horizontal="center"/>
    </xf>
    <xf numFmtId="0" fontId="23" fillId="0" borderId="10" xfId="0" applyFont="1" applyFill="1" applyBorder="1" applyAlignment="1">
      <alignment horizontal="right"/>
    </xf>
    <xf numFmtId="0" fontId="23" fillId="0" borderId="0" xfId="0" applyFont="1" applyFill="1" applyAlignment="1">
      <alignment horizontal="center"/>
    </xf>
    <xf numFmtId="0" fontId="23" fillId="0" borderId="13" xfId="0" applyFont="1" applyFill="1" applyBorder="1" applyAlignment="1">
      <alignment horizontal="right"/>
    </xf>
    <xf numFmtId="0" fontId="22" fillId="0" borderId="13" xfId="0" applyFont="1" applyFill="1" applyBorder="1" applyAlignment="1">
      <alignment horizontal="right"/>
    </xf>
    <xf numFmtId="0" fontId="23" fillId="0" borderId="0" xfId="46" applyFont="1" applyFill="1" applyAlignment="1">
      <alignment horizontal="center" vertical="top"/>
    </xf>
    <xf numFmtId="0" fontId="23" fillId="0" borderId="0" xfId="46" applyFont="1" applyFill="1" applyAlignment="1">
      <alignment horizontal="left" vertical="top" wrapText="1"/>
    </xf>
    <xf numFmtId="0" fontId="23" fillId="0" borderId="0" xfId="44" applyNumberFormat="1" applyFont="1" applyFill="1" applyBorder="1" applyAlignment="1" applyProtection="1">
      <alignment horizontal="right"/>
    </xf>
    <xf numFmtId="171" fontId="23" fillId="0" borderId="0" xfId="44" applyNumberFormat="1" applyFont="1" applyFill="1" applyBorder="1" applyAlignment="1">
      <alignment horizontal="right" vertical="top" wrapText="1"/>
    </xf>
    <xf numFmtId="0" fontId="23" fillId="0" borderId="0" xfId="44" applyNumberFormat="1" applyFont="1" applyFill="1" applyAlignment="1">
      <alignment horizontal="right"/>
    </xf>
    <xf numFmtId="0" fontId="23" fillId="0" borderId="0" xfId="44" applyFont="1" applyFill="1" applyAlignment="1">
      <alignment horizontal="right" vertical="top" wrapText="1"/>
    </xf>
    <xf numFmtId="0" fontId="22" fillId="0" borderId="0" xfId="44" applyFont="1" applyFill="1" applyAlignment="1" applyProtection="1">
      <alignment horizontal="left"/>
    </xf>
    <xf numFmtId="0" fontId="23" fillId="0" borderId="0" xfId="44" applyNumberFormat="1" applyFont="1" applyFill="1" applyBorder="1" applyAlignment="1" applyProtection="1">
      <alignment horizontal="right" wrapText="1"/>
    </xf>
    <xf numFmtId="0" fontId="23" fillId="0" borderId="10" xfId="44" applyNumberFormat="1" applyFont="1" applyFill="1" applyBorder="1" applyAlignment="1" applyProtection="1">
      <alignment horizontal="right" wrapText="1"/>
    </xf>
    <xf numFmtId="0" fontId="23" fillId="0" borderId="0" xfId="44" applyFont="1" applyFill="1" applyBorder="1" applyAlignment="1">
      <alignment horizontal="right" vertical="top" wrapText="1"/>
    </xf>
    <xf numFmtId="0" fontId="22" fillId="0" borderId="0" xfId="44" applyFont="1" applyFill="1" applyBorder="1" applyAlignment="1" applyProtection="1">
      <alignment horizontal="left"/>
    </xf>
    <xf numFmtId="0" fontId="22" fillId="0" borderId="0" xfId="44" applyFont="1" applyFill="1" applyBorder="1" applyAlignment="1">
      <alignment horizontal="right" vertical="top" wrapText="1"/>
    </xf>
    <xf numFmtId="0" fontId="22" fillId="0" borderId="0" xfId="44" applyFont="1" applyFill="1" applyBorder="1" applyAlignment="1" applyProtection="1">
      <alignment horizontal="left" vertical="top" wrapText="1"/>
    </xf>
    <xf numFmtId="0" fontId="23" fillId="0" borderId="0" xfId="44" applyNumberFormat="1" applyFont="1" applyFill="1" applyBorder="1"/>
    <xf numFmtId="0" fontId="23" fillId="0" borderId="0" xfId="44" applyFont="1" applyFill="1" applyAlignment="1" applyProtection="1">
      <alignment horizontal="left" vertical="top" wrapText="1"/>
    </xf>
    <xf numFmtId="0" fontId="22" fillId="0" borderId="0" xfId="44" applyFont="1" applyFill="1" applyAlignment="1" applyProtection="1">
      <alignment horizontal="left" vertical="top" wrapText="1"/>
    </xf>
    <xf numFmtId="0" fontId="23" fillId="0" borderId="0" xfId="44" applyNumberFormat="1" applyFont="1" applyFill="1" applyBorder="1" applyAlignment="1">
      <alignment horizontal="right"/>
    </xf>
    <xf numFmtId="167" fontId="23" fillId="0" borderId="0" xfId="44" applyNumberFormat="1" applyFont="1" applyFill="1" applyBorder="1" applyAlignment="1">
      <alignment horizontal="right" vertical="top" wrapText="1"/>
    </xf>
    <xf numFmtId="0" fontId="23" fillId="0" borderId="10" xfId="44" applyFont="1" applyFill="1" applyBorder="1" applyAlignment="1">
      <alignment horizontal="left" vertical="top" wrapText="1"/>
    </xf>
    <xf numFmtId="0" fontId="23" fillId="0" borderId="10" xfId="44" applyFont="1" applyFill="1" applyBorder="1" applyAlignment="1">
      <alignment horizontal="right" vertical="top" wrapText="1"/>
    </xf>
    <xf numFmtId="0" fontId="22" fillId="0" borderId="10" xfId="44" applyFont="1" applyFill="1" applyBorder="1" applyAlignment="1" applyProtection="1">
      <alignment horizontal="left" vertical="top" wrapText="1"/>
    </xf>
    <xf numFmtId="0" fontId="23" fillId="0" borderId="10" xfId="44" applyNumberFormat="1" applyFont="1" applyFill="1" applyBorder="1" applyAlignment="1" applyProtection="1">
      <alignment horizontal="right"/>
    </xf>
    <xf numFmtId="0" fontId="23" fillId="0" borderId="0" xfId="44" applyFont="1" applyFill="1" applyAlignment="1"/>
    <xf numFmtId="0" fontId="23" fillId="0" borderId="11" xfId="44" applyNumberFormat="1" applyFont="1" applyFill="1" applyBorder="1" applyAlignment="1" applyProtection="1">
      <alignment horizontal="right" wrapText="1"/>
    </xf>
    <xf numFmtId="0" fontId="23" fillId="0" borderId="0" xfId="44" applyFont="1" applyFill="1" applyBorder="1"/>
    <xf numFmtId="0" fontId="22" fillId="0" borderId="10" xfId="44" applyFont="1" applyFill="1" applyBorder="1" applyAlignment="1" applyProtection="1">
      <alignment horizontal="left"/>
    </xf>
    <xf numFmtId="0" fontId="23" fillId="0" borderId="0" xfId="44" applyNumberFormat="1" applyFont="1" applyFill="1" applyBorder="1" applyAlignment="1">
      <alignment horizontal="right" wrapText="1"/>
    </xf>
    <xf numFmtId="0" fontId="22" fillId="0" borderId="0" xfId="0" applyFont="1" applyFill="1" applyBorder="1" applyAlignment="1">
      <alignment horizontal="left"/>
    </xf>
    <xf numFmtId="0" fontId="25" fillId="0" borderId="0" xfId="0" applyFont="1" applyFill="1" applyBorder="1" applyAlignment="1"/>
    <xf numFmtId="0" fontId="23" fillId="0" borderId="0" xfId="52" applyFont="1" applyFill="1"/>
    <xf numFmtId="49" fontId="23" fillId="0" borderId="0" xfId="51" applyNumberFormat="1" applyFont="1" applyFill="1" applyAlignment="1" applyProtection="1">
      <alignment horizontal="center"/>
    </xf>
    <xf numFmtId="172" fontId="22" fillId="0" borderId="0" xfId="44" applyNumberFormat="1" applyFont="1" applyFill="1" applyAlignment="1">
      <alignment horizontal="right" vertical="top" wrapText="1"/>
    </xf>
    <xf numFmtId="172" fontId="22" fillId="0" borderId="0" xfId="44" applyNumberFormat="1" applyFont="1" applyFill="1" applyBorder="1" applyAlignment="1">
      <alignment horizontal="right" vertical="top" wrapText="1"/>
    </xf>
    <xf numFmtId="171" fontId="23" fillId="0" borderId="0" xfId="44" applyNumberFormat="1" applyFont="1" applyFill="1" applyAlignment="1">
      <alignment horizontal="right" vertical="top" wrapText="1"/>
    </xf>
    <xf numFmtId="167" fontId="23" fillId="0" borderId="0" xfId="44" applyNumberFormat="1" applyFont="1" applyFill="1" applyAlignment="1">
      <alignment horizontal="right" vertical="top" wrapText="1"/>
    </xf>
    <xf numFmtId="0" fontId="23" fillId="0" borderId="0" xfId="44" applyFont="1" applyFill="1" applyBorder="1" applyAlignment="1">
      <alignment horizontal="right"/>
    </xf>
    <xf numFmtId="0" fontId="22" fillId="0" borderId="0" xfId="0" applyFont="1" applyFill="1" applyBorder="1" applyAlignment="1">
      <alignment wrapText="1"/>
    </xf>
    <xf numFmtId="0" fontId="23" fillId="0" borderId="0" xfId="49" applyFont="1" applyFill="1"/>
    <xf numFmtId="49" fontId="23" fillId="0" borderId="0" xfId="49" applyNumberFormat="1" applyFont="1" applyFill="1" applyAlignment="1">
      <alignment horizontal="center"/>
    </xf>
    <xf numFmtId="0" fontId="23" fillId="0" borderId="0" xfId="49" applyFont="1" applyFill="1" applyBorder="1" applyAlignment="1">
      <alignment horizontal="right" vertical="top" wrapText="1"/>
    </xf>
    <xf numFmtId="0" fontId="23" fillId="0" borderId="0" xfId="49" applyFont="1" applyFill="1" applyBorder="1" applyAlignment="1" applyProtection="1">
      <alignment horizontal="left"/>
    </xf>
    <xf numFmtId="0" fontId="23" fillId="0" borderId="0" xfId="49" applyFont="1" applyFill="1" applyBorder="1" applyAlignment="1">
      <alignment horizontal="left"/>
    </xf>
    <xf numFmtId="0" fontId="23" fillId="0" borderId="0" xfId="49" applyFont="1" applyFill="1" applyAlignment="1">
      <alignment horizontal="left"/>
    </xf>
    <xf numFmtId="0" fontId="23" fillId="0" borderId="0" xfId="49" applyNumberFormat="1" applyFont="1" applyFill="1" applyBorder="1" applyAlignment="1" applyProtection="1">
      <alignment horizontal="left"/>
    </xf>
    <xf numFmtId="0" fontId="23" fillId="0" borderId="0" xfId="49" applyNumberFormat="1" applyFont="1" applyFill="1" applyBorder="1" applyAlignment="1" applyProtection="1">
      <alignment horizontal="right"/>
    </xf>
    <xf numFmtId="0" fontId="23" fillId="0" borderId="0" xfId="49" applyNumberFormat="1" applyFont="1" applyFill="1" applyBorder="1" applyAlignment="1" applyProtection="1">
      <alignment horizontal="center"/>
    </xf>
    <xf numFmtId="0" fontId="22" fillId="0" borderId="0" xfId="49" applyFont="1" applyFill="1" applyBorder="1" applyAlignment="1">
      <alignment horizontal="right" vertical="top" wrapText="1"/>
    </xf>
    <xf numFmtId="0" fontId="22" fillId="0" borderId="0" xfId="49" applyFont="1" applyFill="1" applyBorder="1" applyAlignment="1" applyProtection="1">
      <alignment horizontal="left" vertical="top" wrapText="1"/>
    </xf>
    <xf numFmtId="0" fontId="23" fillId="0" borderId="0" xfId="49" applyNumberFormat="1" applyFont="1" applyFill="1" applyBorder="1" applyAlignment="1">
      <alignment horizontal="right" vertical="top" wrapText="1"/>
    </xf>
    <xf numFmtId="0" fontId="23" fillId="0" borderId="11" xfId="49" applyFont="1" applyFill="1" applyBorder="1" applyAlignment="1">
      <alignment horizontal="left" vertical="top" wrapText="1"/>
    </xf>
    <xf numFmtId="0" fontId="23" fillId="0" borderId="0" xfId="49" applyNumberFormat="1" applyFont="1" applyFill="1" applyAlignment="1">
      <alignment horizontal="right"/>
    </xf>
    <xf numFmtId="0" fontId="23" fillId="0" borderId="0" xfId="49" applyFont="1" applyFill="1" applyBorder="1" applyAlignment="1">
      <alignment vertical="top" wrapText="1"/>
    </xf>
    <xf numFmtId="0" fontId="23" fillId="0" borderId="0" xfId="49" applyNumberFormat="1" applyFont="1" applyFill="1"/>
    <xf numFmtId="174" fontId="22" fillId="0" borderId="0" xfId="49" applyNumberFormat="1" applyFont="1" applyFill="1" applyBorder="1" applyAlignment="1">
      <alignment horizontal="right" vertical="top" wrapText="1"/>
    </xf>
    <xf numFmtId="0" fontId="22" fillId="0" borderId="11" xfId="49" applyFont="1" applyFill="1" applyBorder="1" applyAlignment="1" applyProtection="1">
      <alignment horizontal="left" vertical="top" wrapText="1"/>
    </xf>
    <xf numFmtId="0" fontId="23" fillId="0" borderId="0" xfId="49" applyFont="1" applyFill="1" applyAlignment="1">
      <alignment horizontal="right" vertical="top" wrapText="1"/>
    </xf>
    <xf numFmtId="0" fontId="28" fillId="0" borderId="0" xfId="0" applyFont="1" applyAlignment="1">
      <alignment horizontal="justify" vertical="center"/>
    </xf>
    <xf numFmtId="0" fontId="22" fillId="0" borderId="0" xfId="0" applyFont="1" applyFill="1" applyBorder="1" applyAlignment="1" applyProtection="1">
      <alignment horizontal="left" vertical="center" wrapText="1"/>
    </xf>
    <xf numFmtId="0" fontId="23"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3" fillId="0" borderId="0" xfId="49" applyFont="1" applyFill="1" applyAlignment="1"/>
    <xf numFmtId="0" fontId="23" fillId="0" borderId="10" xfId="49" applyFont="1" applyFill="1" applyBorder="1" applyAlignment="1">
      <alignment horizontal="left" vertical="top" wrapText="1"/>
    </xf>
    <xf numFmtId="0" fontId="22" fillId="0" borderId="10" xfId="49" applyFont="1" applyFill="1" applyBorder="1" applyAlignment="1" applyProtection="1">
      <alignment horizontal="left" vertical="top" wrapText="1"/>
    </xf>
    <xf numFmtId="0" fontId="23" fillId="0" borderId="0" xfId="49" applyFont="1" applyFill="1" applyBorder="1"/>
    <xf numFmtId="0" fontId="22" fillId="0" borderId="11" xfId="49" applyFont="1" applyFill="1" applyBorder="1" applyAlignment="1">
      <alignment horizontal="right" vertical="top" wrapText="1"/>
    </xf>
    <xf numFmtId="0" fontId="23" fillId="0" borderId="0" xfId="49" applyNumberFormat="1" applyFont="1" applyFill="1" applyAlignment="1"/>
    <xf numFmtId="0" fontId="23" fillId="0" borderId="11" xfId="51" applyFont="1" applyFill="1" applyBorder="1" applyAlignment="1" applyProtection="1">
      <alignment vertical="top"/>
    </xf>
    <xf numFmtId="49" fontId="23" fillId="0" borderId="11" xfId="51" applyNumberFormat="1" applyFont="1" applyFill="1" applyBorder="1" applyAlignment="1" applyProtection="1">
      <alignment horizontal="center" vertical="top"/>
    </xf>
    <xf numFmtId="0" fontId="23" fillId="0" borderId="11" xfId="51" applyFont="1" applyFill="1" applyBorder="1" applyAlignment="1" applyProtection="1"/>
    <xf numFmtId="0" fontId="23" fillId="0" borderId="0" xfId="49" applyNumberFormat="1" applyFont="1" applyFill="1" applyBorder="1" applyAlignment="1" applyProtection="1">
      <alignment horizontal="right" wrapText="1"/>
    </xf>
    <xf numFmtId="167" fontId="23" fillId="0" borderId="0" xfId="49" applyNumberFormat="1" applyFont="1" applyFill="1" applyBorder="1" applyAlignment="1">
      <alignment horizontal="right" vertical="top" wrapText="1"/>
    </xf>
    <xf numFmtId="175" fontId="22" fillId="0" borderId="0" xfId="49" applyNumberFormat="1" applyFont="1" applyFill="1" applyBorder="1" applyAlignment="1">
      <alignment horizontal="right" vertical="top" wrapText="1"/>
    </xf>
    <xf numFmtId="0" fontId="23" fillId="0" borderId="0" xfId="49" applyNumberFormat="1" applyFont="1" applyFill="1" applyBorder="1"/>
    <xf numFmtId="175" fontId="23" fillId="0" borderId="0" xfId="49" applyNumberFormat="1" applyFont="1" applyFill="1" applyBorder="1" applyAlignment="1">
      <alignment horizontal="right" vertical="top" wrapText="1"/>
    </xf>
    <xf numFmtId="0" fontId="23" fillId="0" borderId="10" xfId="49" applyFont="1" applyFill="1" applyBorder="1" applyAlignment="1">
      <alignment horizontal="right" vertical="top" wrapText="1"/>
    </xf>
    <xf numFmtId="171" fontId="23" fillId="0" borderId="0" xfId="49" applyNumberFormat="1" applyFont="1" applyFill="1" applyBorder="1" applyAlignment="1">
      <alignment horizontal="right" vertical="top" wrapText="1"/>
    </xf>
    <xf numFmtId="0" fontId="23" fillId="0" borderId="0" xfId="49" applyFont="1" applyFill="1" applyBorder="1" applyAlignment="1" applyProtection="1">
      <alignment vertical="top" wrapText="1"/>
    </xf>
    <xf numFmtId="0" fontId="23" fillId="0" borderId="0" xfId="49" applyFont="1" applyFill="1" applyAlignment="1">
      <alignment horizontal="left" vertical="top"/>
    </xf>
    <xf numFmtId="172" fontId="22" fillId="0" borderId="0" xfId="49" applyNumberFormat="1" applyFont="1" applyFill="1" applyBorder="1" applyAlignment="1">
      <alignment horizontal="right" vertical="top" wrapText="1"/>
    </xf>
    <xf numFmtId="0" fontId="23" fillId="0" borderId="0" xfId="49" applyFont="1" applyFill="1" applyBorder="1" applyAlignment="1"/>
    <xf numFmtId="0" fontId="23" fillId="0" borderId="0" xfId="52" applyFont="1" applyFill="1" applyAlignment="1"/>
    <xf numFmtId="49" fontId="23" fillId="0" borderId="0" xfId="52" applyNumberFormat="1" applyFont="1" applyFill="1" applyBorder="1" applyAlignment="1">
      <alignment horizontal="right" vertical="top" wrapText="1"/>
    </xf>
    <xf numFmtId="0" fontId="23" fillId="0" borderId="0" xfId="49" applyNumberFormat="1" applyFont="1" applyFill="1" applyBorder="1" applyAlignment="1">
      <alignment horizontal="right"/>
    </xf>
    <xf numFmtId="0" fontId="22" fillId="0" borderId="0" xfId="49" applyFont="1" applyFill="1" applyAlignment="1" applyProtection="1">
      <alignment horizontal="left" vertical="top" wrapText="1"/>
    </xf>
    <xf numFmtId="0" fontId="23" fillId="0" borderId="0" xfId="49" applyFont="1" applyFill="1" applyAlignment="1" applyProtection="1">
      <alignment horizontal="left" vertical="top" wrapText="1"/>
    </xf>
    <xf numFmtId="0" fontId="23" fillId="0" borderId="0" xfId="49" applyFont="1" applyFill="1" applyBorder="1" applyAlignment="1">
      <alignment horizontal="right"/>
    </xf>
    <xf numFmtId="0" fontId="23" fillId="0" borderId="10" xfId="49" applyNumberFormat="1" applyFont="1" applyFill="1" applyBorder="1" applyAlignment="1" applyProtection="1">
      <alignment horizontal="right"/>
    </xf>
    <xf numFmtId="0" fontId="23" fillId="0" borderId="11" xfId="49" applyNumberFormat="1" applyFont="1" applyFill="1" applyBorder="1" applyAlignment="1" applyProtection="1">
      <alignment horizontal="right" wrapText="1"/>
    </xf>
    <xf numFmtId="0" fontId="23" fillId="0" borderId="11" xfId="49" applyFont="1" applyFill="1" applyBorder="1" applyAlignment="1">
      <alignment vertical="top" wrapText="1"/>
    </xf>
    <xf numFmtId="0" fontId="23" fillId="0" borderId="0" xfId="44" applyNumberFormat="1" applyFont="1" applyFill="1" applyAlignment="1"/>
    <xf numFmtId="175" fontId="22" fillId="0" borderId="0" xfId="52" applyNumberFormat="1" applyFont="1" applyFill="1" applyBorder="1" applyAlignment="1">
      <alignment horizontal="right" vertical="top" wrapText="1"/>
    </xf>
    <xf numFmtId="0" fontId="23" fillId="0" borderId="0" xfId="0" applyFont="1" applyFill="1" applyAlignment="1">
      <alignment horizontal="center" vertical="top" wrapText="1"/>
    </xf>
    <xf numFmtId="0" fontId="36" fillId="0" borderId="0" xfId="0" applyFont="1" applyFill="1" applyAlignment="1">
      <alignment wrapText="1"/>
    </xf>
    <xf numFmtId="0" fontId="35" fillId="0" borderId="18" xfId="0" applyFont="1" applyFill="1" applyBorder="1" applyAlignment="1">
      <alignment horizontal="center" vertical="center" wrapText="1"/>
    </xf>
    <xf numFmtId="0" fontId="35" fillId="0" borderId="20" xfId="0" applyFont="1" applyFill="1" applyBorder="1" applyAlignment="1" applyProtection="1">
      <alignment horizontal="center" vertical="center" wrapText="1"/>
    </xf>
    <xf numFmtId="0" fontId="23" fillId="0" borderId="0" xfId="51" applyNumberFormat="1" applyFont="1" applyFill="1" applyBorder="1" applyProtection="1"/>
    <xf numFmtId="0" fontId="23" fillId="0" borderId="0" xfId="51" applyNumberFormat="1" applyFont="1" applyFill="1" applyAlignment="1" applyProtection="1">
      <alignment horizontal="right"/>
    </xf>
    <xf numFmtId="0" fontId="23" fillId="0" borderId="0" xfId="47" applyNumberFormat="1" applyFont="1" applyFill="1" applyProtection="1"/>
    <xf numFmtId="0" fontId="23" fillId="0" borderId="0" xfId="47" applyFont="1" applyFill="1" applyBorder="1" applyAlignment="1" applyProtection="1">
      <alignment horizontal="right" vertical="top"/>
    </xf>
    <xf numFmtId="0" fontId="23" fillId="0" borderId="0" xfId="50" applyNumberFormat="1" applyFont="1" applyFill="1" applyBorder="1" applyProtection="1"/>
    <xf numFmtId="0" fontId="23" fillId="0" borderId="0" xfId="52" applyNumberFormat="1" applyFont="1" applyFill="1" applyAlignment="1" applyProtection="1">
      <alignment horizontal="left" vertical="top"/>
    </xf>
    <xf numFmtId="0" fontId="23" fillId="0" borderId="0" xfId="52" applyNumberFormat="1" applyFont="1" applyFill="1" applyAlignment="1" applyProtection="1">
      <alignment horizontal="right" vertical="top"/>
    </xf>
    <xf numFmtId="0" fontId="23" fillId="0" borderId="0" xfId="52" applyNumberFormat="1" applyFont="1" applyFill="1" applyBorder="1" applyAlignment="1" applyProtection="1">
      <alignment horizontal="right"/>
    </xf>
    <xf numFmtId="180" fontId="23" fillId="0" borderId="0" xfId="52" applyNumberFormat="1" applyFont="1" applyFill="1" applyBorder="1" applyAlignment="1" applyProtection="1">
      <alignment horizontal="right"/>
    </xf>
    <xf numFmtId="0" fontId="23" fillId="0" borderId="0" xfId="52" applyNumberFormat="1" applyFont="1" applyFill="1" applyAlignment="1" applyProtection="1"/>
    <xf numFmtId="49" fontId="23" fillId="0" borderId="0" xfId="52" applyNumberFormat="1" applyFont="1" applyFill="1" applyAlignment="1" applyProtection="1">
      <alignment horizontal="center"/>
    </xf>
    <xf numFmtId="0" fontId="23" fillId="0" borderId="0" xfId="49" applyNumberFormat="1" applyFont="1" applyFill="1" applyAlignment="1" applyProtection="1">
      <alignment horizontal="left" vertical="top"/>
    </xf>
    <xf numFmtId="0" fontId="22" fillId="0" borderId="0" xfId="52" applyNumberFormat="1" applyFont="1" applyFill="1" applyAlignment="1" applyProtection="1">
      <alignment horizontal="right" vertical="top"/>
    </xf>
    <xf numFmtId="0" fontId="22" fillId="0" borderId="0" xfId="52" applyNumberFormat="1" applyFont="1" applyFill="1" applyAlignment="1" applyProtection="1">
      <alignment horizontal="left" vertical="top" wrapText="1"/>
    </xf>
    <xf numFmtId="0" fontId="23" fillId="0" borderId="0" xfId="52" applyFont="1" applyFill="1" applyAlignment="1" applyProtection="1">
      <alignment horizontal="left" vertical="top" wrapText="1"/>
    </xf>
    <xf numFmtId="0" fontId="22" fillId="0" borderId="0" xfId="52" applyFont="1" applyFill="1" applyAlignment="1" applyProtection="1">
      <alignment horizontal="left" vertical="top" wrapText="1"/>
    </xf>
    <xf numFmtId="0" fontId="23" fillId="0" borderId="0" xfId="49" applyNumberFormat="1" applyFont="1" applyFill="1" applyBorder="1" applyAlignment="1" applyProtection="1">
      <alignment horizontal="right" vertical="top"/>
    </xf>
    <xf numFmtId="0" fontId="23" fillId="0" borderId="0" xfId="52" applyNumberFormat="1" applyFont="1" applyFill="1" applyAlignment="1" applyProtection="1">
      <alignment horizontal="left" vertical="top" wrapText="1"/>
    </xf>
    <xf numFmtId="0" fontId="23" fillId="0" borderId="0" xfId="52" applyNumberFormat="1" applyFont="1" applyFill="1" applyBorder="1" applyAlignment="1" applyProtection="1">
      <alignment horizontal="left" vertical="top" wrapText="1"/>
    </xf>
    <xf numFmtId="0" fontId="23" fillId="0" borderId="0" xfId="52" applyNumberFormat="1" applyFont="1" applyFill="1" applyBorder="1" applyAlignment="1" applyProtection="1">
      <alignment horizontal="right" vertical="top"/>
    </xf>
    <xf numFmtId="0" fontId="22" fillId="0" borderId="0" xfId="52" applyFont="1" applyFill="1" applyBorder="1" applyAlignment="1" applyProtection="1">
      <alignment horizontal="left" vertical="top" wrapText="1"/>
    </xf>
    <xf numFmtId="0" fontId="23" fillId="0" borderId="0" xfId="52" applyFont="1" applyFill="1" applyBorder="1" applyAlignment="1" applyProtection="1">
      <alignment horizontal="left" vertical="top" wrapText="1"/>
    </xf>
    <xf numFmtId="0" fontId="23" fillId="0" borderId="0" xfId="52" applyNumberFormat="1" applyFont="1" applyFill="1" applyBorder="1" applyAlignment="1" applyProtection="1">
      <alignment horizontal="right" wrapText="1"/>
    </xf>
    <xf numFmtId="0" fontId="23" fillId="0" borderId="0" xfId="52" applyNumberFormat="1" applyFont="1" applyFill="1" applyAlignment="1" applyProtection="1">
      <alignment horizontal="right" wrapText="1"/>
    </xf>
    <xf numFmtId="0" fontId="22" fillId="0" borderId="0" xfId="52" applyNumberFormat="1" applyFont="1" applyFill="1" applyBorder="1" applyAlignment="1" applyProtection="1">
      <alignment horizontal="right" vertical="top"/>
    </xf>
    <xf numFmtId="0" fontId="22" fillId="0" borderId="0" xfId="52" applyNumberFormat="1" applyFont="1" applyFill="1" applyBorder="1" applyAlignment="1" applyProtection="1">
      <alignment horizontal="left" vertical="top" wrapText="1"/>
    </xf>
    <xf numFmtId="0" fontId="23" fillId="0" borderId="10" xfId="52" applyNumberFormat="1" applyFont="1" applyFill="1" applyBorder="1" applyAlignment="1" applyProtection="1">
      <alignment horizontal="left" vertical="top"/>
    </xf>
    <xf numFmtId="0" fontId="23" fillId="0" borderId="10" xfId="52" applyNumberFormat="1" applyFont="1" applyFill="1" applyBorder="1" applyAlignment="1" applyProtection="1">
      <alignment horizontal="right" vertical="top"/>
    </xf>
    <xf numFmtId="0" fontId="22" fillId="0" borderId="10" xfId="52" applyNumberFormat="1" applyFont="1" applyFill="1" applyBorder="1" applyAlignment="1" applyProtection="1">
      <alignment horizontal="left" vertical="top" wrapText="1"/>
    </xf>
    <xf numFmtId="0" fontId="23" fillId="0" borderId="10" xfId="52" applyNumberFormat="1" applyFont="1" applyFill="1" applyBorder="1" applyAlignment="1" applyProtection="1">
      <alignment horizontal="right" wrapText="1"/>
    </xf>
    <xf numFmtId="0" fontId="23" fillId="0" borderId="0" xfId="51" applyFont="1" applyFill="1" applyBorder="1" applyAlignment="1" applyProtection="1">
      <alignment vertical="top"/>
    </xf>
    <xf numFmtId="180" fontId="23" fillId="0" borderId="0" xfId="49" applyNumberFormat="1" applyFont="1" applyFill="1" applyBorder="1" applyAlignment="1" applyProtection="1">
      <alignment horizontal="right"/>
    </xf>
    <xf numFmtId="180" fontId="23" fillId="0" borderId="0" xfId="49" applyNumberFormat="1" applyFont="1" applyFill="1"/>
    <xf numFmtId="180" fontId="23" fillId="0" borderId="0" xfId="49" applyNumberFormat="1" applyFont="1" applyFill="1" applyAlignment="1">
      <alignment horizontal="right"/>
    </xf>
    <xf numFmtId="0" fontId="23" fillId="0" borderId="0" xfId="49" applyFont="1" applyFill="1" applyBorder="1" applyAlignment="1">
      <alignment vertical="top"/>
    </xf>
    <xf numFmtId="0" fontId="23" fillId="0" borderId="0" xfId="49" applyFont="1" applyFill="1" applyBorder="1" applyAlignment="1">
      <alignment horizontal="right" vertical="top"/>
    </xf>
    <xf numFmtId="0" fontId="23" fillId="0" borderId="0" xfId="49" applyNumberFormat="1" applyFont="1" applyFill="1" applyAlignment="1" applyProtection="1">
      <alignment horizontal="right"/>
    </xf>
    <xf numFmtId="0" fontId="22" fillId="0" borderId="0" xfId="49" applyFont="1" applyFill="1" applyBorder="1" applyAlignment="1">
      <alignment horizontal="left" vertical="top" wrapText="1"/>
    </xf>
    <xf numFmtId="49" fontId="23" fillId="0" borderId="0" xfId="52" applyNumberFormat="1" applyFont="1" applyFill="1" applyAlignment="1">
      <alignment horizontal="center"/>
    </xf>
    <xf numFmtId="0" fontId="22" fillId="0" borderId="10" xfId="49" applyFont="1" applyFill="1" applyBorder="1" applyAlignment="1">
      <alignment vertical="top" wrapText="1"/>
    </xf>
    <xf numFmtId="0" fontId="23" fillId="0" borderId="11" xfId="49" applyNumberFormat="1" applyFont="1" applyFill="1" applyBorder="1" applyAlignment="1" applyProtection="1">
      <alignment horizontal="right"/>
    </xf>
    <xf numFmtId="0" fontId="23" fillId="0" borderId="10" xfId="49" applyFont="1" applyFill="1" applyBorder="1" applyAlignment="1">
      <alignment vertical="top" wrapText="1"/>
    </xf>
    <xf numFmtId="0" fontId="22" fillId="0" borderId="0" xfId="52" applyFont="1" applyFill="1" applyBorder="1" applyAlignment="1">
      <alignment horizontal="right" vertical="top" wrapText="1"/>
    </xf>
    <xf numFmtId="0" fontId="23" fillId="0" borderId="0" xfId="52" applyFont="1" applyFill="1" applyBorder="1" applyAlignment="1">
      <alignment vertical="top" wrapText="1"/>
    </xf>
    <xf numFmtId="167" fontId="23" fillId="0" borderId="0" xfId="52" applyNumberFormat="1" applyFont="1" applyFill="1" applyBorder="1" applyAlignment="1">
      <alignment horizontal="right" vertical="top" wrapText="1"/>
    </xf>
    <xf numFmtId="0" fontId="23" fillId="0" borderId="0" xfId="52" applyFont="1" applyFill="1" applyBorder="1" applyAlignment="1">
      <alignment horizontal="right" vertical="top" wrapText="1"/>
    </xf>
    <xf numFmtId="0" fontId="22" fillId="0" borderId="10" xfId="49" applyFont="1" applyFill="1" applyBorder="1" applyAlignment="1">
      <alignment horizontal="right" vertical="top" wrapText="1"/>
    </xf>
    <xf numFmtId="0" fontId="23" fillId="0" borderId="0" xfId="49" applyNumberFormat="1" applyFont="1" applyFill="1" applyAlignment="1" applyProtection="1">
      <alignment horizontal="left"/>
    </xf>
    <xf numFmtId="180" fontId="23" fillId="0" borderId="0" xfId="49" applyNumberFormat="1" applyFont="1" applyFill="1" applyAlignment="1" applyProtection="1">
      <alignment horizontal="left"/>
    </xf>
    <xf numFmtId="0" fontId="23" fillId="0" borderId="0" xfId="52" applyFont="1" applyFill="1" applyBorder="1" applyAlignment="1">
      <alignment horizontal="left" vertical="top"/>
    </xf>
    <xf numFmtId="0" fontId="23" fillId="0" borderId="0" xfId="44" applyFont="1" applyFill="1" applyAlignment="1">
      <alignment horizontal="right"/>
    </xf>
    <xf numFmtId="0" fontId="23" fillId="0" borderId="10" xfId="49" applyFont="1" applyFill="1" applyBorder="1" applyAlignment="1">
      <alignment horizontal="left" vertical="top"/>
    </xf>
    <xf numFmtId="0" fontId="22" fillId="0" borderId="0" xfId="49" applyFont="1" applyFill="1" applyBorder="1" applyAlignment="1" applyProtection="1">
      <alignment horizontal="center" vertical="top" wrapText="1"/>
    </xf>
    <xf numFmtId="0" fontId="23" fillId="0" borderId="0" xfId="52" applyNumberFormat="1" applyFont="1" applyFill="1" applyBorder="1" applyAlignment="1">
      <alignment horizontal="right"/>
    </xf>
    <xf numFmtId="0" fontId="23" fillId="0" borderId="0" xfId="51" applyFont="1" applyFill="1" applyBorder="1" applyProtection="1"/>
    <xf numFmtId="0" fontId="22" fillId="0" borderId="0" xfId="49" applyFont="1" applyFill="1" applyAlignment="1">
      <alignment horizontal="right" vertical="top" wrapText="1"/>
    </xf>
    <xf numFmtId="171" fontId="23" fillId="0" borderId="0" xfId="49" applyNumberFormat="1" applyFont="1" applyFill="1" applyAlignment="1">
      <alignment horizontal="right" vertical="top" wrapText="1"/>
    </xf>
    <xf numFmtId="0" fontId="23" fillId="0" borderId="0" xfId="52" applyFont="1" applyFill="1" applyBorder="1" applyAlignment="1">
      <alignment horizontal="left" vertical="top" wrapText="1"/>
    </xf>
    <xf numFmtId="0" fontId="23" fillId="0" borderId="0" xfId="0" applyFont="1" applyFill="1" applyBorder="1" applyAlignment="1">
      <alignment vertical="top"/>
    </xf>
    <xf numFmtId="177" fontId="22" fillId="0" borderId="0" xfId="48" applyNumberFormat="1" applyFont="1" applyFill="1" applyBorder="1" applyAlignment="1">
      <alignment horizontal="right" vertical="top" wrapText="1"/>
    </xf>
    <xf numFmtId="0" fontId="22" fillId="0" borderId="0" xfId="48" applyFont="1" applyFill="1" applyBorder="1" applyAlignment="1">
      <alignment horizontal="left" vertical="top" wrapText="1"/>
    </xf>
    <xf numFmtId="0" fontId="23" fillId="0" borderId="0" xfId="49" applyFont="1" applyFill="1" applyAlignment="1">
      <alignment vertical="top" wrapText="1"/>
    </xf>
    <xf numFmtId="0" fontId="22" fillId="0" borderId="0" xfId="49" applyFont="1" applyFill="1" applyAlignment="1">
      <alignment vertical="top" wrapText="1"/>
    </xf>
    <xf numFmtId="0" fontId="23" fillId="0" borderId="0" xfId="49" applyFont="1" applyFill="1" applyAlignment="1">
      <alignment horizontal="right"/>
    </xf>
    <xf numFmtId="0" fontId="23" fillId="0" borderId="0" xfId="44" applyNumberFormat="1" applyFont="1" applyFill="1" applyAlignment="1" applyProtection="1">
      <alignment horizontal="center"/>
    </xf>
    <xf numFmtId="0" fontId="22" fillId="0" borderId="11" xfId="44" applyFont="1" applyFill="1" applyBorder="1" applyAlignment="1" applyProtection="1">
      <alignment horizontal="left"/>
    </xf>
    <xf numFmtId="0" fontId="23" fillId="0" borderId="11" xfId="44" applyFont="1" applyFill="1" applyBorder="1" applyAlignment="1">
      <alignment horizontal="left"/>
    </xf>
    <xf numFmtId="0" fontId="23" fillId="0" borderId="0" xfId="44" applyNumberFormat="1" applyFont="1" applyFill="1" applyAlignment="1">
      <alignment horizontal="center"/>
    </xf>
    <xf numFmtId="0" fontId="23" fillId="0" borderId="0" xfId="44" applyNumberFormat="1" applyFont="1" applyFill="1" applyBorder="1" applyAlignment="1" applyProtection="1">
      <alignment horizontal="center"/>
    </xf>
    <xf numFmtId="0" fontId="23" fillId="0" borderId="10" xfId="44" applyFont="1" applyFill="1" applyBorder="1"/>
    <xf numFmtId="0" fontId="22" fillId="0" borderId="0" xfId="49" applyFont="1" applyFill="1" applyBorder="1" applyAlignment="1">
      <alignment vertical="top" wrapText="1"/>
    </xf>
    <xf numFmtId="0" fontId="23" fillId="0" borderId="10" xfId="49" applyNumberFormat="1" applyFont="1" applyFill="1" applyBorder="1" applyAlignment="1">
      <alignment horizontal="right"/>
    </xf>
    <xf numFmtId="181" fontId="23" fillId="0" borderId="0" xfId="49" applyNumberFormat="1" applyFont="1" applyFill="1" applyBorder="1" applyAlignment="1">
      <alignment horizontal="right" vertical="top" wrapText="1"/>
    </xf>
    <xf numFmtId="0" fontId="42" fillId="0" borderId="0" xfId="44" applyFont="1" applyFill="1" applyAlignment="1"/>
    <xf numFmtId="0" fontId="42" fillId="0" borderId="0" xfId="44" applyFont="1" applyFill="1" applyBorder="1" applyAlignment="1"/>
    <xf numFmtId="0" fontId="42" fillId="0" borderId="0" xfId="52" applyFont="1" applyFill="1" applyAlignment="1"/>
    <xf numFmtId="0" fontId="22" fillId="0" borderId="14" xfId="46" applyFont="1" applyFill="1" applyBorder="1" applyAlignment="1">
      <alignment horizontal="center" vertical="center" wrapText="1"/>
    </xf>
    <xf numFmtId="0" fontId="22" fillId="0" borderId="14" xfId="46" applyFont="1" applyFill="1" applyBorder="1" applyAlignment="1" applyProtection="1">
      <alignment horizontal="center" vertical="center" wrapText="1"/>
    </xf>
    <xf numFmtId="0" fontId="23" fillId="25" borderId="0" xfId="0" applyFont="1" applyFill="1" applyAlignment="1">
      <alignment wrapText="1"/>
    </xf>
    <xf numFmtId="0" fontId="36" fillId="25" borderId="14" xfId="28" applyNumberFormat="1" applyFont="1" applyFill="1" applyBorder="1" applyAlignment="1" applyProtection="1">
      <alignment horizontal="right" vertical="center" wrapText="1"/>
    </xf>
    <xf numFmtId="0" fontId="36" fillId="25" borderId="14" xfId="0" applyNumberFormat="1" applyFont="1" applyFill="1" applyBorder="1" applyAlignment="1" applyProtection="1">
      <alignment horizontal="right" vertical="center" wrapText="1"/>
    </xf>
    <xf numFmtId="0" fontId="37" fillId="25" borderId="14" xfId="28" applyNumberFormat="1" applyFont="1" applyFill="1" applyBorder="1" applyAlignment="1" applyProtection="1">
      <alignment horizontal="right" vertical="center" wrapText="1"/>
    </xf>
    <xf numFmtId="0" fontId="36" fillId="25" borderId="14" xfId="0" applyNumberFormat="1" applyFont="1" applyFill="1" applyBorder="1" applyAlignment="1">
      <alignment horizontal="right" vertical="center" wrapText="1"/>
    </xf>
    <xf numFmtId="0" fontId="36" fillId="25" borderId="14" xfId="28" applyNumberFormat="1" applyFont="1" applyFill="1" applyBorder="1" applyAlignment="1">
      <alignment horizontal="right" vertical="center" wrapText="1"/>
    </xf>
    <xf numFmtId="0" fontId="22" fillId="25" borderId="0" xfId="0" applyFont="1" applyFill="1" applyBorder="1" applyAlignment="1">
      <alignment vertical="center" wrapText="1"/>
    </xf>
    <xf numFmtId="0" fontId="23" fillId="0" borderId="0" xfId="49" applyFont="1" applyFill="1" applyAlignment="1">
      <alignment vertical="center"/>
    </xf>
    <xf numFmtId="43" fontId="22" fillId="0" borderId="11" xfId="28" applyFont="1" applyFill="1" applyBorder="1" applyAlignment="1" applyProtection="1">
      <alignment horizontal="right" wrapText="1"/>
    </xf>
    <xf numFmtId="0" fontId="23" fillId="0" borderId="0" xfId="51" applyNumberFormat="1" applyFont="1" applyFill="1" applyBorder="1" applyAlignment="1" applyProtection="1">
      <alignment horizontal="right"/>
    </xf>
    <xf numFmtId="0" fontId="23" fillId="0" borderId="10" xfId="51" applyNumberFormat="1" applyFont="1" applyFill="1" applyBorder="1" applyAlignment="1" applyProtection="1">
      <alignment horizontal="right"/>
    </xf>
    <xf numFmtId="0" fontId="23" fillId="0" borderId="0" xfId="51" applyFont="1" applyFill="1" applyAlignment="1" applyProtection="1">
      <alignment horizontal="left"/>
    </xf>
    <xf numFmtId="0" fontId="23" fillId="0" borderId="0" xfId="51" applyNumberFormat="1" applyFont="1" applyFill="1" applyProtection="1"/>
    <xf numFmtId="0" fontId="22" fillId="0" borderId="0" xfId="0" applyNumberFormat="1" applyFont="1" applyFill="1" applyBorder="1" applyAlignment="1" applyProtection="1">
      <alignment horizontal="center"/>
    </xf>
    <xf numFmtId="0" fontId="23" fillId="0" borderId="0" xfId="44" applyFont="1" applyFill="1" applyBorder="1" applyAlignment="1">
      <alignment horizontal="left" vertical="top"/>
    </xf>
    <xf numFmtId="0" fontId="36" fillId="0" borderId="22" xfId="0" applyFont="1" applyFill="1" applyBorder="1" applyAlignment="1">
      <alignment horizontal="center" wrapText="1"/>
    </xf>
    <xf numFmtId="0" fontId="23" fillId="0" borderId="0" xfId="47" applyFont="1" applyFill="1" applyBorder="1" applyAlignment="1" applyProtection="1">
      <alignment horizontal="left" vertical="top"/>
    </xf>
    <xf numFmtId="0" fontId="23" fillId="0" borderId="0" xfId="47" applyNumberFormat="1" applyFont="1" applyFill="1" applyAlignment="1" applyProtection="1">
      <alignment horizontal="right"/>
    </xf>
    <xf numFmtId="0" fontId="23" fillId="0" borderId="0" xfId="52" applyNumberFormat="1" applyFont="1" applyFill="1" applyProtection="1"/>
    <xf numFmtId="167" fontId="23" fillId="0" borderId="0" xfId="52" applyNumberFormat="1" applyFont="1" applyFill="1" applyAlignment="1" applyProtection="1">
      <alignment horizontal="right" vertical="top"/>
    </xf>
    <xf numFmtId="0" fontId="23" fillId="0" borderId="0" xfId="52" applyNumberFormat="1" applyFont="1" applyFill="1" applyBorder="1" applyProtection="1"/>
    <xf numFmtId="0" fontId="23" fillId="0" borderId="0" xfId="49" applyNumberFormat="1" applyFont="1" applyFill="1" applyAlignment="1">
      <alignment horizontal="left" vertical="top"/>
    </xf>
    <xf numFmtId="49" fontId="23" fillId="0" borderId="11" xfId="51" applyNumberFormat="1" applyFont="1" applyFill="1" applyBorder="1" applyAlignment="1" applyProtection="1">
      <alignment horizontal="center"/>
    </xf>
    <xf numFmtId="182" fontId="23" fillId="0" borderId="0" xfId="49" applyNumberFormat="1" applyFont="1" applyFill="1" applyAlignment="1" applyProtection="1">
      <alignment horizontal="center"/>
    </xf>
    <xf numFmtId="182" fontId="23" fillId="0" borderId="0" xfId="49" applyNumberFormat="1" applyFont="1" applyFill="1" applyBorder="1" applyAlignment="1" applyProtection="1">
      <alignment horizontal="right"/>
    </xf>
    <xf numFmtId="49" fontId="23" fillId="0" borderId="0" xfId="44" applyNumberFormat="1" applyFont="1" applyFill="1" applyAlignment="1">
      <alignment horizontal="right"/>
    </xf>
    <xf numFmtId="182" fontId="23" fillId="0" borderId="0" xfId="49" applyNumberFormat="1" applyFont="1" applyFill="1" applyBorder="1" applyAlignment="1">
      <alignment horizontal="right"/>
    </xf>
    <xf numFmtId="178" fontId="22" fillId="0" borderId="0" xfId="52" applyNumberFormat="1" applyFont="1" applyFill="1" applyBorder="1" applyAlignment="1">
      <alignment horizontal="right" vertical="top" wrapText="1"/>
    </xf>
    <xf numFmtId="0" fontId="23" fillId="0" borderId="0" xfId="49" applyFont="1" applyFill="1" applyAlignment="1">
      <alignment horizontal="left" vertical="top" wrapText="1"/>
    </xf>
    <xf numFmtId="0" fontId="23" fillId="0" borderId="0" xfId="44" applyFont="1" applyFill="1" applyBorder="1" applyAlignment="1">
      <alignment horizontal="left"/>
    </xf>
    <xf numFmtId="49" fontId="23" fillId="0" borderId="0" xfId="44" applyNumberFormat="1" applyFont="1" applyFill="1" applyBorder="1" applyAlignment="1">
      <alignment horizontal="right" vertical="top" wrapText="1"/>
    </xf>
    <xf numFmtId="0" fontId="23" fillId="0" borderId="11" xfId="48" applyNumberFormat="1" applyFont="1" applyFill="1" applyBorder="1" applyAlignment="1" applyProtection="1">
      <alignment horizontal="right"/>
    </xf>
    <xf numFmtId="178" fontId="23" fillId="0" borderId="0" xfId="48" applyNumberFormat="1" applyFont="1" applyFill="1" applyBorder="1" applyAlignment="1">
      <alignment horizontal="right" vertical="top" wrapText="1"/>
    </xf>
    <xf numFmtId="0" fontId="22" fillId="0" borderId="10" xfId="48" applyFont="1" applyFill="1" applyBorder="1" applyAlignment="1">
      <alignment horizontal="right" vertical="top" wrapText="1"/>
    </xf>
    <xf numFmtId="0" fontId="22" fillId="0" borderId="10" xfId="48" applyFont="1" applyFill="1" applyBorder="1" applyAlignment="1">
      <alignment vertical="top" wrapText="1"/>
    </xf>
    <xf numFmtId="0" fontId="23" fillId="0" borderId="12" xfId="44" applyNumberFormat="1" applyFont="1" applyFill="1" applyBorder="1" applyAlignment="1" applyProtection="1">
      <alignment horizontal="right" wrapText="1"/>
    </xf>
    <xf numFmtId="0" fontId="22" fillId="0" borderId="10" xfId="52" applyFont="1" applyFill="1" applyBorder="1" applyAlignment="1" applyProtection="1">
      <alignment horizontal="left" vertical="top" wrapText="1"/>
    </xf>
    <xf numFmtId="0" fontId="23" fillId="0" borderId="10" xfId="44" applyNumberFormat="1" applyFont="1" applyFill="1" applyBorder="1" applyAlignment="1">
      <alignment horizontal="right" wrapText="1"/>
    </xf>
    <xf numFmtId="0" fontId="42" fillId="0" borderId="0" xfId="52" applyFont="1" applyFill="1"/>
    <xf numFmtId="0" fontId="42" fillId="0" borderId="0" xfId="44" applyFont="1" applyFill="1"/>
    <xf numFmtId="0" fontId="23" fillId="0" borderId="11" xfId="49" applyNumberFormat="1" applyFont="1" applyFill="1" applyBorder="1"/>
    <xf numFmtId="0" fontId="22" fillId="0" borderId="13" xfId="0" applyFont="1" applyFill="1" applyBorder="1" applyAlignment="1">
      <alignment horizontal="center"/>
    </xf>
    <xf numFmtId="0" fontId="22" fillId="0" borderId="0" xfId="44" applyFont="1" applyFill="1" applyBorder="1" applyAlignment="1" applyProtection="1">
      <alignment horizontal="center"/>
    </xf>
    <xf numFmtId="0" fontId="23" fillId="0" borderId="0" xfId="50" applyFont="1" applyFill="1" applyBorder="1" applyAlignment="1" applyProtection="1">
      <alignment horizontal="left"/>
    </xf>
    <xf numFmtId="0" fontId="23" fillId="0" borderId="0" xfId="62" applyNumberFormat="1" applyFont="1" applyFill="1" applyBorder="1" applyAlignment="1" applyProtection="1">
      <alignment horizontal="right" wrapText="1"/>
    </xf>
    <xf numFmtId="0" fontId="23" fillId="0" borderId="0" xfId="62" applyNumberFormat="1" applyFont="1" applyFill="1" applyAlignment="1" applyProtection="1">
      <alignment horizontal="right" wrapText="1"/>
    </xf>
    <xf numFmtId="164" fontId="23" fillId="0" borderId="0" xfId="62" applyFont="1" applyFill="1" applyBorder="1" applyAlignment="1" applyProtection="1">
      <alignment horizontal="right" wrapText="1"/>
    </xf>
    <xf numFmtId="0" fontId="23" fillId="0" borderId="10" xfId="62" applyNumberFormat="1" applyFont="1" applyFill="1" applyBorder="1" applyAlignment="1" applyProtection="1">
      <alignment horizontal="right" wrapText="1"/>
    </xf>
    <xf numFmtId="164" fontId="23" fillId="0" borderId="11" xfId="62" applyFont="1" applyFill="1" applyBorder="1" applyAlignment="1" applyProtection="1">
      <alignment horizontal="right" wrapText="1"/>
    </xf>
    <xf numFmtId="0" fontId="23" fillId="0" borderId="11" xfId="62" applyNumberFormat="1" applyFont="1" applyFill="1" applyBorder="1" applyAlignment="1" applyProtection="1">
      <alignment horizontal="right" wrapText="1"/>
    </xf>
    <xf numFmtId="164" fontId="23" fillId="0" borderId="10" xfId="62" applyFont="1" applyFill="1" applyBorder="1" applyAlignment="1" applyProtection="1">
      <alignment horizontal="right" wrapText="1"/>
    </xf>
    <xf numFmtId="164" fontId="23" fillId="0" borderId="0" xfId="62" applyFont="1" applyFill="1" applyAlignment="1" applyProtection="1">
      <alignment horizontal="right" wrapText="1"/>
    </xf>
    <xf numFmtId="0" fontId="23" fillId="0" borderId="0" xfId="62" applyNumberFormat="1" applyFont="1" applyFill="1" applyBorder="1" applyAlignment="1" applyProtection="1">
      <alignment horizontal="right"/>
    </xf>
    <xf numFmtId="0" fontId="23" fillId="0" borderId="0" xfId="47" applyFont="1" applyFill="1" applyBorder="1" applyAlignment="1" applyProtection="1">
      <alignment horizontal="left" vertical="center" wrapText="1"/>
    </xf>
    <xf numFmtId="182" fontId="23" fillId="0" borderId="0" xfId="62" applyNumberFormat="1" applyFont="1" applyFill="1" applyBorder="1" applyAlignment="1" applyProtection="1">
      <alignment horizontal="right" wrapText="1"/>
    </xf>
    <xf numFmtId="0" fontId="22" fillId="0" borderId="0" xfId="0" applyNumberFormat="1" applyFont="1" applyFill="1" applyBorder="1" applyProtection="1"/>
    <xf numFmtId="0" fontId="23" fillId="25" borderId="0" xfId="51" applyFont="1" applyFill="1" applyProtection="1"/>
    <xf numFmtId="0" fontId="23" fillId="25" borderId="0" xfId="50" applyNumberFormat="1" applyFont="1" applyFill="1" applyBorder="1" applyAlignment="1" applyProtection="1">
      <alignment horizontal="right"/>
    </xf>
    <xf numFmtId="0" fontId="23" fillId="25" borderId="10" xfId="62" applyNumberFormat="1" applyFont="1" applyFill="1" applyBorder="1" applyAlignment="1" applyProtection="1">
      <alignment horizontal="right" wrapText="1"/>
    </xf>
    <xf numFmtId="0" fontId="23" fillId="25" borderId="0" xfId="62" applyNumberFormat="1" applyFont="1" applyFill="1" applyBorder="1" applyAlignment="1" applyProtection="1">
      <alignment horizontal="right" wrapText="1"/>
    </xf>
    <xf numFmtId="164" fontId="23" fillId="25" borderId="0" xfId="62" applyFont="1" applyFill="1" applyBorder="1" applyAlignment="1" applyProtection="1">
      <alignment horizontal="right" wrapText="1"/>
    </xf>
    <xf numFmtId="0" fontId="23" fillId="0" borderId="0" xfId="65" applyFont="1" applyFill="1" applyBorder="1" applyAlignment="1" applyProtection="1">
      <alignment horizontal="left" vertical="top" wrapText="1"/>
    </xf>
    <xf numFmtId="0" fontId="22" fillId="25" borderId="0" xfId="0" applyNumberFormat="1" applyFont="1" applyFill="1" applyBorder="1" applyAlignment="1" applyProtection="1">
      <alignment horizontal="center"/>
    </xf>
    <xf numFmtId="180" fontId="23" fillId="0" borderId="0" xfId="52" applyNumberFormat="1" applyFont="1" applyFill="1" applyBorder="1" applyAlignment="1" applyProtection="1">
      <alignment horizontal="right" wrapText="1"/>
    </xf>
    <xf numFmtId="0" fontId="23" fillId="25" borderId="0" xfId="62" applyNumberFormat="1" applyFont="1" applyFill="1" applyBorder="1" applyAlignment="1" applyProtection="1">
      <alignment horizontal="right"/>
    </xf>
    <xf numFmtId="0" fontId="23" fillId="0" borderId="0" xfId="62" applyNumberFormat="1" applyFont="1" applyFill="1" applyAlignment="1">
      <alignment horizontal="right" wrapText="1"/>
    </xf>
    <xf numFmtId="164" fontId="23" fillId="0" borderId="0" xfId="62" applyFont="1" applyFill="1" applyAlignment="1">
      <alignment horizontal="right" wrapText="1"/>
    </xf>
    <xf numFmtId="164" fontId="23" fillId="0" borderId="0" xfId="62" applyFont="1" applyFill="1" applyBorder="1" applyAlignment="1">
      <alignment horizontal="right" wrapText="1"/>
    </xf>
    <xf numFmtId="164" fontId="23" fillId="0" borderId="11" xfId="62" applyFont="1" applyFill="1" applyBorder="1" applyAlignment="1">
      <alignment horizontal="right" wrapText="1"/>
    </xf>
    <xf numFmtId="180" fontId="23" fillId="0" borderId="0" xfId="49" applyNumberFormat="1" applyFont="1" applyFill="1" applyBorder="1" applyAlignment="1">
      <alignment horizontal="right"/>
    </xf>
    <xf numFmtId="180" fontId="23" fillId="0" borderId="0" xfId="52" applyNumberFormat="1" applyFont="1" applyFill="1" applyBorder="1" applyAlignment="1">
      <alignment horizontal="right"/>
    </xf>
    <xf numFmtId="0" fontId="23" fillId="0" borderId="0" xfId="62" applyNumberFormat="1" applyFont="1" applyFill="1" applyBorder="1" applyAlignment="1">
      <alignment horizontal="right" wrapText="1"/>
    </xf>
    <xf numFmtId="164" fontId="23" fillId="0" borderId="0" xfId="62" applyFont="1" applyFill="1" applyAlignment="1" applyProtection="1">
      <alignment horizontal="right"/>
    </xf>
    <xf numFmtId="0" fontId="42" fillId="0" borderId="0" xfId="49" applyFont="1" applyFill="1"/>
    <xf numFmtId="0" fontId="42" fillId="0" borderId="0" xfId="49" applyNumberFormat="1" applyFont="1" applyFill="1"/>
    <xf numFmtId="0" fontId="42" fillId="0" borderId="0" xfId="50" applyFont="1" applyFill="1" applyBorder="1" applyAlignment="1" applyProtection="1">
      <alignment horizontal="left"/>
    </xf>
    <xf numFmtId="0" fontId="42" fillId="0" borderId="0" xfId="51" applyFont="1" applyFill="1" applyProtection="1"/>
    <xf numFmtId="0" fontId="42" fillId="0" borderId="0" xfId="51" applyFont="1" applyFill="1" applyBorder="1" applyAlignment="1" applyProtection="1">
      <alignment horizontal="left" vertical="top" wrapText="1"/>
    </xf>
    <xf numFmtId="0" fontId="42" fillId="0" borderId="11" xfId="51" applyFont="1" applyFill="1" applyBorder="1" applyAlignment="1" applyProtection="1">
      <alignment vertical="top"/>
    </xf>
    <xf numFmtId="49" fontId="42" fillId="0" borderId="11" xfId="51" applyNumberFormat="1" applyFont="1" applyFill="1" applyBorder="1" applyAlignment="1" applyProtection="1">
      <alignment horizontal="center" vertical="top"/>
    </xf>
    <xf numFmtId="0" fontId="42" fillId="0" borderId="11" xfId="51" applyFont="1" applyFill="1" applyBorder="1" applyAlignment="1" applyProtection="1"/>
    <xf numFmtId="49" fontId="42" fillId="0" borderId="11" xfId="51" applyNumberFormat="1" applyFont="1" applyFill="1" applyBorder="1" applyAlignment="1" applyProtection="1">
      <alignment horizontal="center"/>
    </xf>
    <xf numFmtId="164" fontId="42" fillId="0" borderId="0" xfId="62" applyFont="1" applyFill="1" applyAlignment="1" applyProtection="1">
      <alignment horizontal="right" wrapText="1"/>
    </xf>
    <xf numFmtId="0" fontId="42" fillId="0" borderId="0" xfId="62" applyNumberFormat="1" applyFont="1" applyFill="1" applyAlignment="1" applyProtection="1">
      <alignment horizontal="right" wrapText="1"/>
    </xf>
    <xf numFmtId="164" fontId="42" fillId="0" borderId="10" xfId="62" applyFont="1" applyFill="1" applyBorder="1" applyAlignment="1" applyProtection="1">
      <alignment horizontal="right" wrapText="1"/>
    </xf>
    <xf numFmtId="0" fontId="42" fillId="0" borderId="10" xfId="62" applyNumberFormat="1" applyFont="1" applyFill="1" applyBorder="1" applyAlignment="1" applyProtection="1">
      <alignment horizontal="right" wrapText="1"/>
    </xf>
    <xf numFmtId="0" fontId="42" fillId="0" borderId="0" xfId="62" applyNumberFormat="1" applyFont="1" applyFill="1" applyBorder="1" applyAlignment="1" applyProtection="1">
      <alignment horizontal="right" wrapText="1"/>
    </xf>
    <xf numFmtId="164" fontId="42" fillId="0" borderId="0" xfId="62" applyFont="1" applyFill="1" applyBorder="1" applyAlignment="1" applyProtection="1">
      <alignment horizontal="right" wrapText="1"/>
    </xf>
    <xf numFmtId="164" fontId="42" fillId="0" borderId="11" xfId="62" applyFont="1" applyFill="1" applyBorder="1" applyAlignment="1" applyProtection="1">
      <alignment horizontal="right" wrapText="1"/>
    </xf>
    <xf numFmtId="0" fontId="42" fillId="0" borderId="11" xfId="62" applyNumberFormat="1" applyFont="1" applyFill="1" applyBorder="1" applyAlignment="1" applyProtection="1">
      <alignment horizontal="right" wrapText="1"/>
    </xf>
    <xf numFmtId="0" fontId="42" fillId="0" borderId="0" xfId="62" applyNumberFormat="1" applyFont="1" applyFill="1" applyBorder="1" applyAlignment="1" applyProtection="1">
      <alignment horizontal="right"/>
    </xf>
    <xf numFmtId="0" fontId="44" fillId="0" borderId="0" xfId="0" applyNumberFormat="1" applyFont="1" applyFill="1" applyBorder="1" applyAlignment="1" applyProtection="1">
      <alignment horizontal="center"/>
    </xf>
    <xf numFmtId="0" fontId="23" fillId="0" borderId="11" xfId="62" applyNumberFormat="1" applyFont="1" applyFill="1" applyBorder="1" applyAlignment="1">
      <alignment horizontal="right" wrapText="1"/>
    </xf>
    <xf numFmtId="1" fontId="23" fillId="0" borderId="0" xfId="44" applyNumberFormat="1" applyFont="1" applyFill="1"/>
    <xf numFmtId="0" fontId="23" fillId="0" borderId="10" xfId="62" applyNumberFormat="1" applyFont="1" applyFill="1" applyBorder="1" applyAlignment="1">
      <alignment horizontal="right" wrapText="1"/>
    </xf>
    <xf numFmtId="164" fontId="23" fillId="0" borderId="10" xfId="62" applyFont="1" applyFill="1" applyBorder="1" applyAlignment="1">
      <alignment horizontal="right" wrapText="1"/>
    </xf>
    <xf numFmtId="0" fontId="42" fillId="0" borderId="0" xfId="44" applyFont="1" applyFill="1" applyAlignment="1">
      <alignment horizontal="right"/>
    </xf>
    <xf numFmtId="0" fontId="44" fillId="0" borderId="0" xfId="44" applyFont="1" applyFill="1" applyBorder="1" applyAlignment="1" applyProtection="1">
      <alignment horizontal="center"/>
    </xf>
    <xf numFmtId="0" fontId="44" fillId="0" borderId="0" xfId="44" applyNumberFormat="1" applyFont="1" applyFill="1" applyBorder="1" applyAlignment="1" applyProtection="1">
      <alignment horizontal="center"/>
    </xf>
    <xf numFmtId="0" fontId="42" fillId="0" borderId="0" xfId="44" applyFont="1" applyFill="1" applyAlignment="1">
      <alignment vertical="top" wrapText="1"/>
    </xf>
    <xf numFmtId="0" fontId="42" fillId="0" borderId="0" xfId="44" applyNumberFormat="1" applyFont="1" applyFill="1"/>
    <xf numFmtId="0" fontId="42" fillId="0" borderId="0" xfId="62" applyNumberFormat="1" applyFont="1" applyFill="1"/>
    <xf numFmtId="0" fontId="42" fillId="0" borderId="0" xfId="62" applyNumberFormat="1" applyFont="1" applyFill="1" applyAlignment="1">
      <alignment horizontal="right" wrapText="1"/>
    </xf>
    <xf numFmtId="0" fontId="42" fillId="0" borderId="0" xfId="44" applyNumberFormat="1" applyFont="1" applyFill="1" applyBorder="1" applyAlignment="1" applyProtection="1">
      <alignment horizontal="right"/>
    </xf>
    <xf numFmtId="0" fontId="42" fillId="0" borderId="0" xfId="44" applyFont="1" applyFill="1" applyBorder="1" applyAlignment="1">
      <alignment vertical="top" wrapText="1"/>
    </xf>
    <xf numFmtId="0" fontId="44" fillId="0" borderId="0" xfId="44" applyFont="1" applyFill="1" applyAlignment="1">
      <alignment vertical="top" wrapText="1"/>
    </xf>
    <xf numFmtId="0" fontId="42" fillId="0" borderId="0" xfId="44" applyNumberFormat="1" applyFont="1" applyFill="1" applyAlignment="1" applyProtection="1">
      <alignment horizontal="right"/>
    </xf>
    <xf numFmtId="0" fontId="42" fillId="0" borderId="10" xfId="44" applyFont="1" applyFill="1" applyBorder="1" applyAlignment="1">
      <alignment vertical="top" wrapText="1"/>
    </xf>
    <xf numFmtId="164" fontId="42" fillId="0" borderId="0" xfId="62" applyFont="1" applyFill="1" applyBorder="1" applyAlignment="1">
      <alignment horizontal="right" wrapText="1"/>
    </xf>
    <xf numFmtId="0" fontId="42" fillId="0" borderId="0" xfId="62" applyNumberFormat="1" applyFont="1" applyFill="1" applyBorder="1" applyAlignment="1">
      <alignment horizontal="right" wrapText="1"/>
    </xf>
    <xf numFmtId="0" fontId="42" fillId="0" borderId="0" xfId="62" applyNumberFormat="1" applyFont="1" applyFill="1" applyBorder="1"/>
    <xf numFmtId="0" fontId="42" fillId="0" borderId="0" xfId="44" applyNumberFormat="1" applyFont="1" applyFill="1" applyBorder="1"/>
    <xf numFmtId="0" fontId="42" fillId="0" borderId="0" xfId="50" applyNumberFormat="1" applyFont="1" applyFill="1" applyBorder="1" applyAlignment="1" applyProtection="1">
      <alignment horizontal="right"/>
    </xf>
    <xf numFmtId="0" fontId="42" fillId="0" borderId="0" xfId="51" applyFont="1" applyFill="1" applyBorder="1" applyAlignment="1" applyProtection="1">
      <alignment vertical="top"/>
    </xf>
    <xf numFmtId="0" fontId="42" fillId="0" borderId="0" xfId="51" applyFont="1" applyFill="1" applyBorder="1" applyAlignment="1" applyProtection="1"/>
    <xf numFmtId="49" fontId="42" fillId="0" borderId="0" xfId="51" applyNumberFormat="1" applyFont="1" applyFill="1" applyBorder="1" applyAlignment="1" applyProtection="1">
      <alignment horizontal="center"/>
    </xf>
    <xf numFmtId="183" fontId="22" fillId="0" borderId="0" xfId="49" applyNumberFormat="1" applyFont="1" applyFill="1" applyBorder="1" applyAlignment="1">
      <alignment horizontal="right" vertical="top" wrapText="1"/>
    </xf>
    <xf numFmtId="0" fontId="42" fillId="0" borderId="11" xfId="62" applyNumberFormat="1" applyFont="1" applyFill="1" applyBorder="1" applyAlignment="1">
      <alignment horizontal="right" wrapText="1"/>
    </xf>
    <xf numFmtId="166" fontId="22" fillId="0" borderId="0" xfId="70" applyNumberFormat="1" applyFont="1" applyFill="1" applyBorder="1" applyAlignment="1" applyProtection="1">
      <alignment horizontal="left" vertical="top" wrapText="1"/>
    </xf>
    <xf numFmtId="166" fontId="23" fillId="0" borderId="0" xfId="70" applyNumberFormat="1" applyFont="1" applyFill="1" applyBorder="1" applyAlignment="1" applyProtection="1">
      <alignment horizontal="left" vertical="top" wrapText="1"/>
    </xf>
    <xf numFmtId="0" fontId="23" fillId="25" borderId="0" xfId="44" applyFont="1" applyFill="1" applyBorder="1"/>
    <xf numFmtId="0" fontId="23" fillId="25" borderId="0" xfId="44" applyNumberFormat="1" applyFont="1" applyFill="1"/>
    <xf numFmtId="0" fontId="23" fillId="25" borderId="0" xfId="44" applyNumberFormat="1" applyFont="1" applyFill="1" applyBorder="1" applyAlignment="1" applyProtection="1">
      <alignment horizontal="right"/>
    </xf>
    <xf numFmtId="0" fontId="23" fillId="25" borderId="0" xfId="44" applyFont="1" applyFill="1"/>
    <xf numFmtId="0" fontId="23" fillId="25" borderId="0" xfId="44" applyFont="1" applyFill="1" applyAlignment="1">
      <alignment horizontal="right"/>
    </xf>
    <xf numFmtId="0" fontId="23" fillId="25" borderId="10" xfId="62" applyNumberFormat="1" applyFont="1" applyFill="1" applyBorder="1" applyAlignment="1">
      <alignment horizontal="right" wrapText="1"/>
    </xf>
    <xf numFmtId="164" fontId="23" fillId="25" borderId="0" xfId="62" applyFont="1" applyFill="1" applyBorder="1" applyAlignment="1" applyProtection="1">
      <alignment horizontal="right"/>
    </xf>
    <xf numFmtId="0" fontId="23" fillId="25" borderId="0" xfId="44" applyNumberFormat="1" applyFont="1" applyFill="1" applyBorder="1"/>
    <xf numFmtId="0" fontId="23" fillId="25" borderId="0" xfId="44" applyFont="1" applyFill="1" applyBorder="1" applyAlignment="1"/>
    <xf numFmtId="0" fontId="23" fillId="25" borderId="0" xfId="51" applyNumberFormat="1" applyFont="1" applyFill="1" applyProtection="1"/>
    <xf numFmtId="0" fontId="23" fillId="25" borderId="0" xfId="51" applyNumberFormat="1" applyFont="1" applyFill="1" applyAlignment="1" applyProtection="1">
      <alignment horizontal="right"/>
    </xf>
    <xf numFmtId="0" fontId="42" fillId="0" borderId="0" xfId="44" applyNumberFormat="1" applyFont="1" applyFill="1" applyAlignment="1">
      <alignment horizontal="center"/>
    </xf>
    <xf numFmtId="0" fontId="42" fillId="0" borderId="0" xfId="44" applyFont="1" applyFill="1" applyBorder="1" applyAlignment="1">
      <alignment horizontal="right" vertical="top" wrapText="1"/>
    </xf>
    <xf numFmtId="0" fontId="44" fillId="0" borderId="0" xfId="44" applyFont="1" applyFill="1" applyAlignment="1" applyProtection="1">
      <alignment horizontal="left" vertical="top" wrapText="1"/>
    </xf>
    <xf numFmtId="0" fontId="42" fillId="0" borderId="0" xfId="44" applyFont="1" applyFill="1" applyAlignment="1">
      <alignment vertical="top"/>
    </xf>
    <xf numFmtId="0" fontId="42" fillId="0" borderId="0" xfId="44" applyNumberFormat="1" applyFont="1" applyFill="1" applyBorder="1" applyAlignment="1" applyProtection="1">
      <alignment horizontal="right" wrapText="1"/>
    </xf>
    <xf numFmtId="0" fontId="42" fillId="0" borderId="10" xfId="44" applyNumberFormat="1" applyFont="1" applyFill="1" applyBorder="1" applyAlignment="1" applyProtection="1">
      <alignment horizontal="right" wrapText="1"/>
    </xf>
    <xf numFmtId="0" fontId="44" fillId="0" borderId="0" xfId="44" applyFont="1" applyFill="1" applyBorder="1" applyAlignment="1">
      <alignment vertical="top" wrapText="1"/>
    </xf>
    <xf numFmtId="0" fontId="44" fillId="0" borderId="0" xfId="44" applyFont="1" applyFill="1" applyBorder="1" applyAlignment="1" applyProtection="1">
      <alignment horizontal="left" vertical="top" wrapText="1"/>
    </xf>
    <xf numFmtId="0" fontId="42" fillId="0" borderId="0" xfId="44" applyFont="1" applyFill="1" applyBorder="1"/>
    <xf numFmtId="0" fontId="44" fillId="0" borderId="10" xfId="44" applyFont="1" applyFill="1" applyBorder="1" applyAlignment="1" applyProtection="1">
      <alignment horizontal="left" vertical="top" wrapText="1"/>
    </xf>
    <xf numFmtId="166" fontId="22" fillId="0" borderId="0" xfId="70" applyFont="1" applyFill="1" applyBorder="1" applyAlignment="1">
      <alignment horizontal="right" vertical="top" wrapText="1"/>
    </xf>
    <xf numFmtId="167" fontId="23" fillId="0" borderId="0" xfId="70" applyNumberFormat="1" applyFont="1" applyFill="1" applyBorder="1" applyAlignment="1">
      <alignment horizontal="right" vertical="top" wrapText="1"/>
    </xf>
    <xf numFmtId="166" fontId="23" fillId="0" borderId="0" xfId="70" applyFont="1" applyFill="1" applyBorder="1" applyAlignment="1">
      <alignment horizontal="right" vertical="top" wrapText="1"/>
    </xf>
    <xf numFmtId="0" fontId="22" fillId="0" borderId="0" xfId="69" applyFont="1" applyFill="1" applyBorder="1" applyAlignment="1" applyProtection="1">
      <alignment horizontal="left" vertical="top" wrapText="1"/>
    </xf>
    <xf numFmtId="166" fontId="23" fillId="0" borderId="0" xfId="70" applyFont="1" applyFill="1" applyAlignment="1"/>
    <xf numFmtId="166" fontId="23" fillId="0" borderId="0" xfId="70" applyFont="1" applyFill="1" applyAlignment="1">
      <alignment horizontal="right" vertical="top" wrapText="1"/>
    </xf>
    <xf numFmtId="166" fontId="23" fillId="0" borderId="0" xfId="70" applyFont="1" applyFill="1"/>
    <xf numFmtId="0" fontId="23" fillId="0" borderId="0" xfId="70" applyNumberFormat="1" applyFont="1" applyFill="1"/>
    <xf numFmtId="166" fontId="23" fillId="0" borderId="0" xfId="70" applyFont="1" applyFill="1" applyAlignment="1">
      <alignment horizontal="right"/>
    </xf>
    <xf numFmtId="166" fontId="23" fillId="0" borderId="0" xfId="70" quotePrefix="1" applyFont="1" applyFill="1" applyAlignment="1">
      <alignment horizontal="right"/>
    </xf>
    <xf numFmtId="0" fontId="23" fillId="0" borderId="0" xfId="70" quotePrefix="1" applyNumberFormat="1" applyFont="1" applyFill="1"/>
    <xf numFmtId="0" fontId="42" fillId="0" borderId="0" xfId="52" applyFont="1" applyFill="1" applyBorder="1" applyAlignment="1">
      <alignment horizontal="right" vertical="top" wrapText="1"/>
    </xf>
    <xf numFmtId="0" fontId="42" fillId="0" borderId="0" xfId="52" applyFont="1" applyFill="1" applyBorder="1" applyAlignment="1" applyProtection="1">
      <alignment horizontal="left" vertical="top" wrapText="1"/>
    </xf>
    <xf numFmtId="0" fontId="44" fillId="0" borderId="0" xfId="52" applyFont="1" applyFill="1" applyBorder="1" applyAlignment="1" applyProtection="1">
      <alignment horizontal="left" vertical="top" wrapText="1"/>
    </xf>
    <xf numFmtId="0" fontId="42" fillId="0" borderId="10" xfId="62" applyNumberFormat="1" applyFont="1" applyFill="1" applyBorder="1" applyAlignment="1">
      <alignment horizontal="right" wrapText="1"/>
    </xf>
    <xf numFmtId="0" fontId="44" fillId="0" borderId="0" xfId="48" applyFont="1" applyFill="1" applyBorder="1" applyAlignment="1">
      <alignment vertical="top" wrapText="1"/>
    </xf>
    <xf numFmtId="0" fontId="23" fillId="0" borderId="0" xfId="44" applyFont="1" applyFill="1" applyBorder="1" applyAlignment="1" applyProtection="1">
      <alignment horizontal="center"/>
    </xf>
    <xf numFmtId="0" fontId="23" fillId="0" borderId="0" xfId="69" applyNumberFormat="1" applyFont="1" applyFill="1" applyBorder="1" applyAlignment="1" applyProtection="1">
      <alignment horizontal="right"/>
    </xf>
    <xf numFmtId="0" fontId="23" fillId="0" borderId="0" xfId="69" applyNumberFormat="1" applyFont="1" applyFill="1" applyAlignment="1" applyProtection="1">
      <alignment horizontal="right"/>
    </xf>
    <xf numFmtId="0" fontId="23" fillId="0" borderId="0" xfId="44" applyNumberFormat="1" applyFont="1" applyFill="1" applyAlignment="1">
      <alignment horizontal="right" vertical="center"/>
    </xf>
    <xf numFmtId="0" fontId="22" fillId="0" borderId="10" xfId="69" applyFont="1" applyFill="1" applyBorder="1" applyAlignment="1" applyProtection="1">
      <alignment horizontal="left" vertical="top" wrapText="1"/>
    </xf>
    <xf numFmtId="0" fontId="23" fillId="0" borderId="0" xfId="44" applyNumberFormat="1" applyFont="1" applyFill="1" applyAlignment="1">
      <alignment vertical="center"/>
    </xf>
    <xf numFmtId="0" fontId="23" fillId="0" borderId="11" xfId="44" applyNumberFormat="1" applyFont="1" applyFill="1" applyBorder="1" applyAlignment="1">
      <alignment horizontal="right"/>
    </xf>
    <xf numFmtId="164" fontId="23" fillId="0" borderId="11" xfId="62" applyFont="1" applyFill="1" applyBorder="1" applyAlignment="1">
      <alignment horizontal="right"/>
    </xf>
    <xf numFmtId="164" fontId="23" fillId="0" borderId="12" xfId="62" applyFont="1" applyFill="1" applyBorder="1" applyAlignment="1">
      <alignment horizontal="right" wrapText="1"/>
    </xf>
    <xf numFmtId="0" fontId="23" fillId="0" borderId="0" xfId="44" applyNumberFormat="1" applyFont="1" applyFill="1" applyBorder="1" applyAlignment="1"/>
    <xf numFmtId="0" fontId="23" fillId="25" borderId="0" xfId="44" applyFont="1" applyFill="1" applyAlignment="1">
      <alignment wrapText="1"/>
    </xf>
    <xf numFmtId="0" fontId="23" fillId="25" borderId="0" xfId="44" applyFont="1" applyFill="1" applyBorder="1" applyAlignment="1">
      <alignment horizontal="right"/>
    </xf>
    <xf numFmtId="0" fontId="22" fillId="25" borderId="0" xfId="44" applyFont="1" applyFill="1" applyBorder="1" applyAlignment="1" applyProtection="1">
      <alignment horizontal="left"/>
    </xf>
    <xf numFmtId="0" fontId="42" fillId="0" borderId="0" xfId="52" applyFont="1" applyFill="1" applyAlignment="1">
      <alignment vertical="center"/>
    </xf>
    <xf numFmtId="0" fontId="23" fillId="0" borderId="0" xfId="62" applyNumberFormat="1" applyFont="1" applyFill="1" applyBorder="1" applyAlignment="1" applyProtection="1">
      <alignment horizontal="right" vertical="center" wrapText="1"/>
    </xf>
    <xf numFmtId="49" fontId="23" fillId="0" borderId="0" xfId="51" applyNumberFormat="1" applyFont="1" applyFill="1" applyBorder="1" applyAlignment="1" applyProtection="1">
      <alignment horizontal="center"/>
    </xf>
    <xf numFmtId="0" fontId="42" fillId="0" borderId="14" xfId="0" applyFont="1" applyFill="1" applyBorder="1" applyAlignment="1">
      <alignment horizontal="left" vertical="top" wrapText="1"/>
    </xf>
    <xf numFmtId="164" fontId="42" fillId="0" borderId="0" xfId="62" applyNumberFormat="1" applyFont="1" applyFill="1" applyAlignment="1"/>
    <xf numFmtId="0" fontId="42" fillId="0" borderId="0" xfId="44" applyNumberFormat="1" applyFont="1" applyFill="1" applyBorder="1" applyAlignment="1">
      <alignment horizontal="right"/>
    </xf>
    <xf numFmtId="175" fontId="44" fillId="0" borderId="0" xfId="44" applyNumberFormat="1" applyFont="1" applyFill="1" applyBorder="1" applyAlignment="1">
      <alignment vertical="top" wrapText="1"/>
    </xf>
    <xf numFmtId="0" fontId="42" fillId="0" borderId="0" xfId="48" applyFont="1" applyFill="1" applyBorder="1" applyAlignment="1">
      <alignment vertical="top" wrapText="1"/>
    </xf>
    <xf numFmtId="0" fontId="42" fillId="0" borderId="0" xfId="48" applyFont="1" applyFill="1" applyBorder="1" applyAlignment="1">
      <alignment horizontal="right" vertical="top" wrapText="1"/>
    </xf>
    <xf numFmtId="0" fontId="42" fillId="0" borderId="0" xfId="48" applyFont="1" applyFill="1" applyBorder="1" applyAlignment="1">
      <alignment horizontal="left" vertical="top" wrapText="1"/>
    </xf>
    <xf numFmtId="0" fontId="42" fillId="0" borderId="0" xfId="44" applyNumberFormat="1" applyFont="1" applyFill="1" applyBorder="1" applyAlignment="1">
      <alignment horizontal="right" wrapText="1"/>
    </xf>
    <xf numFmtId="0" fontId="42" fillId="0" borderId="0" xfId="44" applyFont="1" applyFill="1" applyBorder="1" applyAlignment="1" applyProtection="1">
      <alignment horizontal="left" vertical="top" wrapText="1"/>
    </xf>
    <xf numFmtId="0" fontId="44" fillId="0" borderId="0" xfId="52" applyFont="1" applyFill="1" applyAlignment="1">
      <alignment vertical="top" wrapText="1"/>
    </xf>
    <xf numFmtId="0" fontId="42" fillId="0" borderId="0" xfId="52" applyFont="1" applyFill="1" applyAlignment="1" applyProtection="1">
      <alignment vertical="top" wrapText="1"/>
    </xf>
    <xf numFmtId="0" fontId="42" fillId="0" borderId="0" xfId="52" applyFont="1" applyFill="1" applyBorder="1" applyAlignment="1">
      <alignment vertical="top" wrapText="1"/>
    </xf>
    <xf numFmtId="167" fontId="42" fillId="0" borderId="0" xfId="44" applyNumberFormat="1" applyFont="1" applyFill="1" applyBorder="1" applyAlignment="1">
      <alignment vertical="top" wrapText="1"/>
    </xf>
    <xf numFmtId="49" fontId="42" fillId="0" borderId="0" xfId="52" applyNumberFormat="1" applyFont="1" applyFill="1" applyBorder="1" applyAlignment="1">
      <alignment horizontal="right" vertical="top" wrapText="1"/>
    </xf>
    <xf numFmtId="0" fontId="42" fillId="0" borderId="0" xfId="44" applyFont="1" applyFill="1" applyAlignment="1">
      <alignment horizontal="right" vertical="center"/>
    </xf>
    <xf numFmtId="0" fontId="42" fillId="0" borderId="0" xfId="44" applyFont="1" applyFill="1" applyBorder="1" applyAlignment="1" applyProtection="1">
      <alignment horizontal="left" vertical="center"/>
    </xf>
    <xf numFmtId="0" fontId="42" fillId="0" borderId="0" xfId="52" applyNumberFormat="1" applyFont="1" applyFill="1" applyAlignment="1">
      <alignment horizontal="right" wrapText="1"/>
    </xf>
    <xf numFmtId="0" fontId="44" fillId="0" borderId="0" xfId="52" applyFont="1" applyFill="1" applyBorder="1" applyAlignment="1">
      <alignment vertical="top" wrapText="1"/>
    </xf>
    <xf numFmtId="0" fontId="42" fillId="0" borderId="11" xfId="44" applyNumberFormat="1" applyFont="1" applyFill="1" applyBorder="1" applyAlignment="1">
      <alignment horizontal="right" wrapText="1"/>
    </xf>
    <xf numFmtId="0" fontId="42" fillId="24" borderId="0" xfId="52" applyFont="1" applyFill="1" applyAlignment="1"/>
    <xf numFmtId="0" fontId="42" fillId="24" borderId="0" xfId="52" applyFont="1" applyFill="1"/>
    <xf numFmtId="0" fontId="42" fillId="0" borderId="0" xfId="44" applyNumberFormat="1" applyFont="1" applyFill="1" applyAlignment="1">
      <alignment horizontal="right" wrapText="1"/>
    </xf>
    <xf numFmtId="49" fontId="42" fillId="0" borderId="0" xfId="44" applyNumberFormat="1" applyFont="1" applyFill="1" applyBorder="1" applyAlignment="1">
      <alignment horizontal="right" vertical="top" wrapText="1"/>
    </xf>
    <xf numFmtId="0" fontId="42" fillId="24" borderId="0" xfId="44" applyFont="1" applyFill="1"/>
    <xf numFmtId="0" fontId="42" fillId="24" borderId="0" xfId="44" applyFont="1" applyFill="1" applyAlignment="1"/>
    <xf numFmtId="0" fontId="42" fillId="0" borderId="0" xfId="44" applyNumberFormat="1" applyFont="1" applyFill="1" applyBorder="1" applyAlignment="1" applyProtection="1">
      <alignment horizontal="center"/>
    </xf>
    <xf numFmtId="0" fontId="23" fillId="0" borderId="0" xfId="49" applyFont="1" applyFill="1" applyBorder="1" applyAlignment="1">
      <alignment horizontal="center" vertical="top"/>
    </xf>
    <xf numFmtId="0" fontId="23" fillId="0" borderId="0" xfId="50" applyNumberFormat="1" applyFont="1" applyFill="1" applyBorder="1" applyAlignment="1" applyProtection="1"/>
    <xf numFmtId="0" fontId="24" fillId="0" borderId="0" xfId="0" applyFont="1" applyFill="1" applyBorder="1" applyAlignment="1">
      <alignment horizontal="right"/>
    </xf>
    <xf numFmtId="0" fontId="44" fillId="0" borderId="0" xfId="44" applyFont="1" applyFill="1" applyBorder="1" applyAlignment="1" applyProtection="1">
      <alignment horizontal="center"/>
    </xf>
    <xf numFmtId="0" fontId="25" fillId="0" borderId="0" xfId="0" applyFont="1" applyFill="1" applyBorder="1" applyAlignment="1">
      <alignment horizontal="right"/>
    </xf>
    <xf numFmtId="0" fontId="22" fillId="0" borderId="0" xfId="44" applyFont="1" applyFill="1" applyBorder="1" applyAlignment="1" applyProtection="1">
      <alignment horizontal="center"/>
    </xf>
    <xf numFmtId="0" fontId="44" fillId="0" borderId="0" xfId="44" applyNumberFormat="1" applyFont="1" applyFill="1" applyBorder="1" applyAlignment="1" applyProtection="1">
      <alignment horizontal="center"/>
    </xf>
    <xf numFmtId="0" fontId="25" fillId="0" borderId="13" xfId="0" applyFont="1" applyFill="1" applyBorder="1" applyAlignment="1">
      <alignment horizontal="right"/>
    </xf>
    <xf numFmtId="0" fontId="23" fillId="25" borderId="0" xfId="44" applyNumberFormat="1" applyFont="1" applyFill="1" applyBorder="1" applyAlignment="1" applyProtection="1">
      <alignment horizontal="center"/>
    </xf>
    <xf numFmtId="0" fontId="42" fillId="0" borderId="0" xfId="44" applyFont="1" applyFill="1" applyBorder="1" applyAlignment="1" applyProtection="1">
      <alignment horizontal="center"/>
    </xf>
    <xf numFmtId="0" fontId="24" fillId="0" borderId="0" xfId="0" applyFont="1" applyFill="1" applyBorder="1" applyAlignment="1">
      <alignment horizontal="center"/>
    </xf>
    <xf numFmtId="0" fontId="25" fillId="0" borderId="0" xfId="0" applyFont="1" applyFill="1" applyBorder="1" applyAlignment="1">
      <alignment horizontal="center"/>
    </xf>
    <xf numFmtId="0" fontId="23" fillId="0" borderId="13" xfId="51" applyFont="1" applyFill="1" applyBorder="1" applyProtection="1"/>
    <xf numFmtId="0" fontId="23" fillId="0" borderId="0" xfId="47" applyNumberFormat="1" applyFont="1" applyFill="1" applyBorder="1" applyProtection="1"/>
    <xf numFmtId="0" fontId="42" fillId="0" borderId="0" xfId="51" applyNumberFormat="1" applyFont="1" applyFill="1" applyBorder="1" applyProtection="1"/>
    <xf numFmtId="0" fontId="42" fillId="0" borderId="0" xfId="51" applyNumberFormat="1" applyFont="1" applyFill="1" applyBorder="1" applyAlignment="1" applyProtection="1">
      <alignment horizontal="right"/>
    </xf>
    <xf numFmtId="0" fontId="42" fillId="0" borderId="0" xfId="44" applyFont="1" applyFill="1" applyBorder="1" applyAlignment="1">
      <alignment vertical="top"/>
    </xf>
    <xf numFmtId="0" fontId="42" fillId="0" borderId="0" xfId="44" applyFont="1" applyFill="1" applyBorder="1" applyAlignment="1">
      <alignment horizontal="right" vertical="top"/>
    </xf>
    <xf numFmtId="0" fontId="46" fillId="0" borderId="0" xfId="44" applyFont="1" applyFill="1" applyBorder="1" applyAlignment="1">
      <alignment vertical="top"/>
    </xf>
    <xf numFmtId="0" fontId="42" fillId="0" borderId="0" xfId="44" applyFont="1" applyFill="1" applyBorder="1" applyAlignment="1">
      <alignment horizontal="center" vertical="top" wrapText="1"/>
    </xf>
    <xf numFmtId="164" fontId="23" fillId="0" borderId="0" xfId="62" applyNumberFormat="1" applyFont="1" applyFill="1" applyBorder="1" applyAlignment="1">
      <alignment horizontal="right" wrapText="1"/>
    </xf>
    <xf numFmtId="0" fontId="35" fillId="0" borderId="19" xfId="0" applyFont="1" applyFill="1" applyBorder="1" applyAlignment="1" applyProtection="1">
      <alignment horizontal="center" vertical="center" wrapText="1"/>
    </xf>
    <xf numFmtId="0" fontId="23" fillId="0" borderId="0" xfId="46" applyFont="1" applyFill="1" applyAlignment="1">
      <alignment horizontal="center"/>
    </xf>
    <xf numFmtId="0" fontId="36" fillId="0" borderId="14" xfId="28" applyNumberFormat="1" applyFont="1" applyFill="1" applyBorder="1" applyAlignment="1" applyProtection="1">
      <alignment horizontal="right" vertical="center" wrapText="1"/>
    </xf>
    <xf numFmtId="0" fontId="36" fillId="0" borderId="14" xfId="0" applyNumberFormat="1" applyFont="1" applyFill="1" applyBorder="1" applyAlignment="1" applyProtection="1">
      <alignment horizontal="right" vertical="center" wrapText="1"/>
    </xf>
    <xf numFmtId="43" fontId="36" fillId="0" borderId="14" xfId="28" applyFont="1" applyFill="1" applyBorder="1" applyAlignment="1" applyProtection="1">
      <alignment horizontal="right" vertical="center" wrapText="1"/>
    </xf>
    <xf numFmtId="0" fontId="23" fillId="0" borderId="14" xfId="0" applyFont="1" applyFill="1" applyBorder="1" applyAlignment="1" applyProtection="1">
      <alignment horizontal="center" vertical="center"/>
    </xf>
    <xf numFmtId="0" fontId="36" fillId="0" borderId="14" xfId="28" applyNumberFormat="1" applyFont="1" applyFill="1" applyBorder="1" applyAlignment="1" applyProtection="1">
      <alignment horizontal="center" vertical="center" wrapText="1"/>
    </xf>
    <xf numFmtId="0" fontId="36" fillId="0" borderId="14" xfId="0" applyNumberFormat="1" applyFont="1" applyFill="1" applyBorder="1" applyAlignment="1" applyProtection="1">
      <alignment horizontal="center" vertical="center" wrapText="1"/>
    </xf>
    <xf numFmtId="0" fontId="36" fillId="0" borderId="14" xfId="0" applyNumberFormat="1" applyFont="1" applyFill="1" applyBorder="1" applyAlignment="1">
      <alignment horizontal="right" vertical="center" wrapText="1"/>
    </xf>
    <xf numFmtId="43" fontId="36" fillId="0" borderId="14" xfId="28" applyFont="1" applyFill="1" applyBorder="1" applyAlignment="1">
      <alignment horizontal="right" vertical="center" wrapText="1"/>
    </xf>
    <xf numFmtId="0" fontId="36" fillId="0" borderId="14" xfId="28" applyNumberFormat="1" applyFont="1" applyFill="1" applyBorder="1" applyAlignment="1">
      <alignment horizontal="right" vertical="center" wrapText="1"/>
    </xf>
    <xf numFmtId="0" fontId="36" fillId="0" borderId="14" xfId="0" applyFont="1" applyFill="1" applyBorder="1" applyAlignment="1" applyProtection="1">
      <alignment horizontal="center" vertical="center"/>
    </xf>
    <xf numFmtId="0" fontId="36" fillId="0" borderId="14" xfId="0" applyFont="1" applyFill="1" applyBorder="1" applyAlignment="1">
      <alignment horizontal="center" vertical="center" wrapText="1"/>
    </xf>
    <xf numFmtId="0" fontId="35" fillId="0" borderId="15" xfId="0" applyFont="1" applyFill="1" applyBorder="1" applyAlignment="1">
      <alignment wrapText="1"/>
    </xf>
    <xf numFmtId="0" fontId="35" fillId="0" borderId="0" xfId="0" applyFont="1" applyFill="1" applyBorder="1" applyAlignment="1">
      <alignment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0" xfId="0" applyFont="1" applyFill="1" applyBorder="1" applyAlignment="1">
      <alignment horizontal="right"/>
    </xf>
    <xf numFmtId="0" fontId="22" fillId="0" borderId="0" xfId="44" applyFont="1" applyFill="1" applyBorder="1" applyAlignment="1" applyProtection="1">
      <alignment horizontal="center"/>
    </xf>
    <xf numFmtId="0" fontId="22" fillId="0" borderId="0" xfId="46" applyFont="1" applyFill="1" applyBorder="1" applyAlignment="1" applyProtection="1">
      <alignment horizontal="center" vertical="center" wrapText="1"/>
    </xf>
    <xf numFmtId="0" fontId="22" fillId="0" borderId="11" xfId="28" applyNumberFormat="1" applyFont="1" applyFill="1" applyBorder="1" applyAlignment="1" applyProtection="1">
      <alignment horizontal="right" wrapText="1"/>
    </xf>
    <xf numFmtId="43" fontId="22" fillId="0" borderId="0" xfId="28" applyFont="1" applyFill="1" applyBorder="1" applyAlignment="1" applyProtection="1">
      <alignment horizontal="right" wrapText="1"/>
    </xf>
    <xf numFmtId="0" fontId="25" fillId="0" borderId="12" xfId="0" applyFont="1" applyFill="1" applyBorder="1" applyAlignment="1">
      <alignment horizontal="center"/>
    </xf>
    <xf numFmtId="0" fontId="23" fillId="0" borderId="11" xfId="0" applyFont="1" applyFill="1" applyBorder="1" applyAlignment="1">
      <alignment horizontal="center"/>
    </xf>
    <xf numFmtId="0" fontId="23" fillId="0" borderId="11" xfId="0" applyFont="1" applyFill="1" applyBorder="1"/>
    <xf numFmtId="0" fontId="25" fillId="0" borderId="12" xfId="0" applyNumberFormat="1" applyFont="1" applyFill="1" applyBorder="1" applyAlignment="1">
      <alignment horizontal="right"/>
    </xf>
    <xf numFmtId="0" fontId="25" fillId="0" borderId="0" xfId="0" applyFont="1" applyFill="1" applyBorder="1" applyAlignment="1">
      <alignment horizontal="right"/>
    </xf>
    <xf numFmtId="43" fontId="23" fillId="0" borderId="0" xfId="28" applyFont="1" applyFill="1" applyBorder="1" applyAlignment="1">
      <alignment horizontal="right" wrapText="1"/>
    </xf>
    <xf numFmtId="0" fontId="22" fillId="0" borderId="0" xfId="0" applyFont="1" applyFill="1" applyBorder="1" applyAlignment="1">
      <alignment horizontal="right" wrapText="1"/>
    </xf>
    <xf numFmtId="43" fontId="23" fillId="0" borderId="10" xfId="28" applyFont="1" applyFill="1" applyBorder="1" applyAlignment="1">
      <alignment horizontal="right" wrapText="1"/>
    </xf>
    <xf numFmtId="0" fontId="23" fillId="0" borderId="0" xfId="44" applyFont="1" applyFill="1" applyBorder="1" applyAlignment="1">
      <alignment horizontal="center" vertical="top" wrapText="1"/>
    </xf>
    <xf numFmtId="0" fontId="36" fillId="0" borderId="14" xfId="0" applyFont="1" applyFill="1" applyBorder="1" applyAlignment="1" applyProtection="1">
      <alignment horizontal="center" vertical="center" wrapText="1"/>
    </xf>
    <xf numFmtId="0" fontId="23" fillId="0" borderId="0" xfId="69" applyFont="1" applyFill="1" applyBorder="1" applyAlignment="1">
      <alignment horizontal="center" vertical="top" wrapText="1"/>
    </xf>
    <xf numFmtId="0" fontId="23" fillId="0" borderId="0" xfId="69" applyFont="1" applyFill="1" applyBorder="1" applyAlignment="1">
      <alignment horizontal="left" vertical="top" wrapText="1"/>
    </xf>
    <xf numFmtId="0" fontId="42" fillId="0" borderId="0" xfId="48" applyFont="1" applyFill="1" applyBorder="1" applyAlignment="1">
      <alignment horizontal="left" vertical="top" wrapText="1"/>
    </xf>
    <xf numFmtId="43" fontId="22" fillId="0" borderId="0" xfId="28" applyFont="1" applyFill="1" applyBorder="1" applyAlignment="1">
      <alignment horizontal="right" wrapText="1"/>
    </xf>
    <xf numFmtId="0" fontId="22" fillId="0" borderId="0" xfId="28" applyNumberFormat="1" applyFont="1" applyFill="1" applyBorder="1" applyAlignment="1">
      <alignment horizontal="right"/>
    </xf>
    <xf numFmtId="0" fontId="42" fillId="0" borderId="0" xfId="44" applyNumberFormat="1" applyFont="1" applyFill="1" applyBorder="1" applyAlignment="1">
      <alignment horizontal="center"/>
    </xf>
    <xf numFmtId="0" fontId="42" fillId="0" borderId="0" xfId="44" applyNumberFormat="1" applyFont="1" applyFill="1" applyAlignment="1" applyProtection="1">
      <alignment horizontal="center"/>
    </xf>
    <xf numFmtId="0" fontId="42" fillId="0" borderId="0" xfId="44" applyNumberFormat="1" applyFont="1" applyFill="1" applyBorder="1" applyAlignment="1" applyProtection="1">
      <alignment horizontal="center" wrapText="1"/>
    </xf>
    <xf numFmtId="0" fontId="42" fillId="0" borderId="0" xfId="62" applyNumberFormat="1" applyFont="1" applyFill="1" applyBorder="1" applyAlignment="1" applyProtection="1">
      <alignment horizontal="center" wrapText="1"/>
    </xf>
    <xf numFmtId="0" fontId="42" fillId="0" borderId="0" xfId="62" applyNumberFormat="1" applyFont="1" applyFill="1" applyAlignment="1" applyProtection="1">
      <alignment horizontal="center" wrapText="1"/>
    </xf>
    <xf numFmtId="43" fontId="42" fillId="0" borderId="0" xfId="28" applyFont="1" applyFill="1" applyBorder="1" applyAlignment="1">
      <alignment horizontal="right"/>
    </xf>
    <xf numFmtId="43" fontId="42" fillId="0" borderId="0" xfId="28" applyFont="1" applyFill="1" applyBorder="1" applyAlignment="1" applyProtection="1">
      <alignment horizontal="right"/>
    </xf>
    <xf numFmtId="43" fontId="42" fillId="0" borderId="10" xfId="28" applyFont="1" applyFill="1" applyBorder="1" applyAlignment="1">
      <alignment horizontal="right"/>
    </xf>
    <xf numFmtId="43" fontId="42" fillId="0" borderId="11" xfId="28" applyFont="1" applyFill="1" applyBorder="1" applyAlignment="1" applyProtection="1">
      <alignment horizontal="right"/>
    </xf>
    <xf numFmtId="43" fontId="42" fillId="0" borderId="10" xfId="28" applyFont="1" applyFill="1" applyBorder="1" applyAlignment="1" applyProtection="1">
      <alignment horizontal="right"/>
    </xf>
    <xf numFmtId="43" fontId="42" fillId="0" borderId="0" xfId="28" applyFont="1" applyFill="1" applyAlignment="1">
      <alignment horizontal="right"/>
    </xf>
    <xf numFmtId="43" fontId="42" fillId="0" borderId="11" xfId="28" applyFont="1" applyFill="1" applyBorder="1" applyAlignment="1">
      <alignment horizontal="right"/>
    </xf>
    <xf numFmtId="43" fontId="42" fillId="0" borderId="0" xfId="28" applyFont="1" applyFill="1" applyAlignment="1" applyProtection="1">
      <alignment horizontal="right"/>
    </xf>
    <xf numFmtId="0" fontId="42" fillId="0" borderId="0" xfId="52" applyNumberFormat="1" applyFont="1" applyFill="1" applyBorder="1" applyAlignment="1">
      <alignment horizontal="right" wrapText="1"/>
    </xf>
    <xf numFmtId="167" fontId="42" fillId="0" borderId="0" xfId="52" applyNumberFormat="1" applyFont="1" applyFill="1" applyBorder="1" applyAlignment="1">
      <alignment vertical="top" wrapText="1"/>
    </xf>
    <xf numFmtId="0" fontId="23" fillId="0" borderId="0" xfId="69" applyFont="1" applyFill="1" applyBorder="1" applyAlignment="1">
      <alignment horizontal="left" vertical="top"/>
    </xf>
    <xf numFmtId="0" fontId="42" fillId="0" borderId="0" xfId="48" applyFont="1" applyFill="1" applyBorder="1" applyAlignment="1">
      <alignment horizontal="center" vertical="top" wrapText="1"/>
    </xf>
    <xf numFmtId="0" fontId="42" fillId="0" borderId="0" xfId="48" applyFont="1" applyFill="1" applyBorder="1" applyAlignment="1">
      <alignment horizontal="left" vertical="top"/>
    </xf>
    <xf numFmtId="0" fontId="23" fillId="0" borderId="14" xfId="0" applyFont="1" applyFill="1" applyBorder="1" applyAlignment="1">
      <alignment horizontal="center"/>
    </xf>
    <xf numFmtId="0" fontId="23" fillId="0" borderId="14" xfId="0" applyFont="1" applyFill="1" applyBorder="1" applyAlignment="1">
      <alignment horizontal="right"/>
    </xf>
    <xf numFmtId="0" fontId="28" fillId="0" borderId="0" xfId="0" applyFont="1" applyAlignment="1">
      <alignment horizontal="justify" vertical="center"/>
    </xf>
    <xf numFmtId="49" fontId="42" fillId="0" borderId="0" xfId="51" applyNumberFormat="1" applyFont="1" applyFill="1" applyBorder="1" applyAlignment="1" applyProtection="1">
      <alignment horizontal="center" vertical="top"/>
    </xf>
    <xf numFmtId="2" fontId="28" fillId="0" borderId="0" xfId="0" applyNumberFormat="1" applyFont="1" applyAlignment="1">
      <alignment horizontal="justify" vertical="center" wrapText="1"/>
    </xf>
    <xf numFmtId="164" fontId="23" fillId="0" borderId="0" xfId="62" applyFont="1" applyFill="1" applyBorder="1" applyAlignment="1">
      <alignment horizontal="right"/>
    </xf>
    <xf numFmtId="0" fontId="25" fillId="0" borderId="0" xfId="0" applyFont="1" applyFill="1" applyAlignment="1">
      <alignment horizontal="center"/>
    </xf>
    <xf numFmtId="0" fontId="23" fillId="0" borderId="0" xfId="44" applyFont="1" applyFill="1" applyAlignment="1">
      <alignment horizontal="left"/>
    </xf>
    <xf numFmtId="0" fontId="44" fillId="0" borderId="0" xfId="44" applyNumberFormat="1" applyFont="1" applyFill="1" applyBorder="1" applyAlignment="1" applyProtection="1">
      <alignment horizontal="center"/>
    </xf>
    <xf numFmtId="0" fontId="23" fillId="0" borderId="0" xfId="47" applyFont="1" applyFill="1" applyAlignment="1" applyProtection="1">
      <alignment horizontal="right" vertical="top"/>
    </xf>
    <xf numFmtId="0" fontId="23" fillId="0" borderId="0" xfId="0" applyFont="1" applyFill="1" applyBorder="1" applyAlignment="1"/>
    <xf numFmtId="0" fontId="23" fillId="0" borderId="11" xfId="49" applyFont="1" applyFill="1" applyBorder="1" applyAlignment="1" applyProtection="1">
      <alignment horizontal="left" vertical="top" wrapText="1"/>
    </xf>
    <xf numFmtId="171" fontId="23" fillId="0" borderId="0" xfId="48" applyNumberFormat="1" applyFont="1" applyFill="1" applyBorder="1" applyAlignment="1">
      <alignment horizontal="right" vertical="top" wrapText="1"/>
    </xf>
    <xf numFmtId="0" fontId="23" fillId="0" borderId="11" xfId="48" applyFont="1" applyFill="1" applyBorder="1" applyAlignment="1">
      <alignment horizontal="left" vertical="top" wrapText="1"/>
    </xf>
    <xf numFmtId="0" fontId="23" fillId="0" borderId="11" xfId="52" applyFont="1" applyFill="1" applyBorder="1" applyAlignment="1" applyProtection="1">
      <alignment horizontal="left" vertical="top" wrapText="1"/>
    </xf>
    <xf numFmtId="0" fontId="23" fillId="0" borderId="12" xfId="49" applyFont="1" applyFill="1" applyBorder="1" applyAlignment="1">
      <alignment vertical="top"/>
    </xf>
    <xf numFmtId="0" fontId="23" fillId="0" borderId="0" xfId="44" applyFont="1" applyFill="1" applyAlignment="1">
      <alignment vertical="center"/>
    </xf>
    <xf numFmtId="0" fontId="23" fillId="0" borderId="0" xfId="49" applyNumberFormat="1" applyFont="1" applyFill="1" applyAlignment="1">
      <alignment vertical="center"/>
    </xf>
    <xf numFmtId="0" fontId="22" fillId="0" borderId="0" xfId="49" applyFont="1" applyFill="1" applyBorder="1" applyAlignment="1" applyProtection="1">
      <alignment horizontal="left"/>
    </xf>
    <xf numFmtId="0" fontId="23" fillId="0" borderId="0" xfId="44" applyFont="1" applyFill="1" applyAlignment="1">
      <alignment horizontal="center" vertical="top"/>
    </xf>
    <xf numFmtId="164" fontId="23" fillId="0" borderId="0" xfId="62" applyFont="1" applyFill="1" applyBorder="1" applyAlignment="1" applyProtection="1">
      <alignment horizontal="center" wrapText="1"/>
    </xf>
    <xf numFmtId="0" fontId="23" fillId="0" borderId="0" xfId="44" applyFont="1" applyFill="1" applyBorder="1" applyAlignment="1">
      <alignment horizontal="right" vertical="top"/>
    </xf>
    <xf numFmtId="0" fontId="42" fillId="0" borderId="0" xfId="44" applyNumberFormat="1" applyFont="1" applyFill="1" applyBorder="1" applyAlignment="1">
      <alignment horizontal="center" wrapText="1"/>
    </xf>
    <xf numFmtId="0" fontId="42" fillId="0" borderId="0" xfId="62" applyNumberFormat="1" applyFont="1" applyFill="1" applyBorder="1" applyAlignment="1">
      <alignment horizontal="center" wrapText="1"/>
    </xf>
    <xf numFmtId="164" fontId="42" fillId="0" borderId="0" xfId="62" applyFont="1" applyFill="1" applyBorder="1" applyAlignment="1">
      <alignment horizontal="center" wrapText="1"/>
    </xf>
    <xf numFmtId="0" fontId="42" fillId="0" borderId="0" xfId="44" applyNumberFormat="1" applyFont="1" applyFill="1" applyAlignment="1">
      <alignment horizontal="center" wrapText="1"/>
    </xf>
    <xf numFmtId="0" fontId="42" fillId="0" borderId="0" xfId="52" applyNumberFormat="1" applyFont="1" applyFill="1" applyAlignment="1">
      <alignment horizontal="center" wrapText="1"/>
    </xf>
    <xf numFmtId="164" fontId="42" fillId="0" borderId="0" xfId="62" applyFont="1" applyFill="1" applyBorder="1" applyAlignment="1" applyProtection="1">
      <alignment horizontal="center" wrapText="1"/>
    </xf>
    <xf numFmtId="0" fontId="42" fillId="0" borderId="0" xfId="51" applyNumberFormat="1" applyFont="1" applyFill="1" applyBorder="1" applyAlignment="1" applyProtection="1">
      <alignment horizontal="center"/>
    </xf>
    <xf numFmtId="0" fontId="42" fillId="0" borderId="0" xfId="44" applyFont="1" applyFill="1" applyAlignment="1">
      <alignment horizontal="center"/>
    </xf>
    <xf numFmtId="43" fontId="23" fillId="0" borderId="10" xfId="28" applyFont="1" applyFill="1" applyBorder="1" applyAlignment="1">
      <alignment horizontal="center" wrapText="1"/>
    </xf>
    <xf numFmtId="43" fontId="23" fillId="0" borderId="0" xfId="28" applyFont="1" applyFill="1" applyBorder="1" applyAlignment="1">
      <alignment horizontal="center" wrapText="1"/>
    </xf>
    <xf numFmtId="0" fontId="23" fillId="0" borderId="0" xfId="44" applyFont="1" applyFill="1" applyBorder="1" applyAlignment="1">
      <alignment vertical="top"/>
    </xf>
    <xf numFmtId="0" fontId="23" fillId="0" borderId="0" xfId="44" applyFont="1" applyFill="1" applyAlignment="1">
      <alignment vertical="top"/>
    </xf>
    <xf numFmtId="43" fontId="22" fillId="0" borderId="0" xfId="28" applyFont="1" applyFill="1" applyBorder="1" applyAlignment="1">
      <alignment horizontal="center" wrapText="1"/>
    </xf>
    <xf numFmtId="43" fontId="22" fillId="0" borderId="11" xfId="28" applyFont="1" applyFill="1" applyBorder="1" applyAlignment="1" applyProtection="1">
      <alignment horizontal="center" wrapText="1"/>
    </xf>
    <xf numFmtId="0" fontId="23" fillId="0" borderId="0" xfId="0" applyFont="1" applyFill="1" applyAlignment="1">
      <alignment horizontal="right" vertical="center"/>
    </xf>
    <xf numFmtId="0" fontId="23" fillId="0" borderId="10" xfId="0" applyFont="1" applyFill="1" applyBorder="1" applyAlignment="1">
      <alignment horizontal="center" vertical="center"/>
    </xf>
    <xf numFmtId="0" fontId="23" fillId="0" borderId="10" xfId="0" applyFont="1" applyFill="1" applyBorder="1" applyAlignment="1">
      <alignment horizontal="right" vertical="center"/>
    </xf>
    <xf numFmtId="2" fontId="42" fillId="0" borderId="0" xfId="44" applyNumberFormat="1" applyFont="1" applyFill="1"/>
    <xf numFmtId="164" fontId="23" fillId="0" borderId="0" xfId="62" applyFont="1" applyFill="1" applyBorder="1" applyAlignment="1" applyProtection="1">
      <alignment horizontal="right"/>
    </xf>
    <xf numFmtId="0" fontId="47" fillId="26" borderId="0" xfId="0" applyFont="1" applyFill="1" applyBorder="1" applyAlignment="1">
      <alignment vertical="top"/>
    </xf>
    <xf numFmtId="0" fontId="48" fillId="26" borderId="0" xfId="0" applyNumberFormat="1" applyFont="1" applyFill="1" applyBorder="1" applyAlignment="1">
      <alignment horizontal="center" vertical="top"/>
    </xf>
    <xf numFmtId="0" fontId="48" fillId="26" borderId="0" xfId="0" applyNumberFormat="1" applyFont="1" applyFill="1" applyBorder="1" applyAlignment="1">
      <alignment horizontal="center" vertical="top" wrapText="1"/>
    </xf>
    <xf numFmtId="0" fontId="23" fillId="0" borderId="12" xfId="62" applyNumberFormat="1" applyFont="1" applyFill="1" applyBorder="1" applyAlignment="1" applyProtection="1">
      <alignment horizontal="right" wrapText="1"/>
    </xf>
    <xf numFmtId="164" fontId="23" fillId="0" borderId="12" xfId="62" applyFont="1" applyFill="1" applyBorder="1" applyAlignment="1" applyProtection="1">
      <alignment horizontal="right" wrapText="1"/>
    </xf>
    <xf numFmtId="164" fontId="23" fillId="0" borderId="12" xfId="62" applyFont="1" applyFill="1" applyBorder="1" applyAlignment="1" applyProtection="1">
      <alignment horizontal="right"/>
    </xf>
    <xf numFmtId="164" fontId="23" fillId="0" borderId="10" xfId="62" applyFont="1" applyFill="1" applyBorder="1" applyAlignment="1" applyProtection="1">
      <alignment horizontal="right"/>
    </xf>
    <xf numFmtId="0" fontId="23" fillId="0" borderId="0" xfId="50" applyFont="1" applyFill="1" applyBorder="1" applyProtection="1"/>
    <xf numFmtId="180" fontId="23" fillId="0" borderId="0" xfId="50" applyNumberFormat="1" applyFont="1" applyFill="1" applyBorder="1" applyAlignment="1" applyProtection="1">
      <alignment horizontal="right"/>
    </xf>
    <xf numFmtId="0" fontId="23" fillId="0" borderId="0" xfId="47" applyFont="1" applyFill="1" applyAlignment="1" applyProtection="1">
      <alignment vertical="top"/>
    </xf>
    <xf numFmtId="0" fontId="22" fillId="0" borderId="0" xfId="47" applyFont="1" applyFill="1" applyAlignment="1" applyProtection="1">
      <alignment horizontal="left" vertical="top" wrapText="1"/>
    </xf>
    <xf numFmtId="0" fontId="23" fillId="0" borderId="0" xfId="47" applyNumberFormat="1" applyFont="1" applyFill="1" applyAlignment="1" applyProtection="1">
      <alignment horizontal="center"/>
    </xf>
    <xf numFmtId="0" fontId="22" fillId="0" borderId="0" xfId="47" applyFont="1" applyFill="1" applyAlignment="1" applyProtection="1">
      <alignment horizontal="right" vertical="top"/>
    </xf>
    <xf numFmtId="172" fontId="22" fillId="0" borderId="0" xfId="47" applyNumberFormat="1" applyFont="1" applyFill="1" applyAlignment="1" applyProtection="1">
      <alignment horizontal="right" vertical="top"/>
    </xf>
    <xf numFmtId="0" fontId="22" fillId="0" borderId="0" xfId="63" applyFont="1" applyFill="1" applyAlignment="1" applyProtection="1">
      <alignment horizontal="left" vertical="top" wrapText="1"/>
    </xf>
    <xf numFmtId="169" fontId="23" fillId="0" borderId="0" xfId="47" applyNumberFormat="1" applyFont="1" applyFill="1" applyAlignment="1" applyProtection="1">
      <alignment horizontal="right" vertical="top"/>
    </xf>
    <xf numFmtId="0" fontId="23" fillId="0" borderId="0" xfId="47" applyFont="1" applyFill="1" applyAlignment="1" applyProtection="1">
      <alignment horizontal="left" vertical="top" wrapText="1"/>
    </xf>
    <xf numFmtId="0" fontId="23" fillId="0" borderId="0" xfId="47" applyNumberFormat="1" applyFont="1" applyFill="1" applyAlignment="1" applyProtection="1">
      <alignment horizontal="right" vertical="top"/>
    </xf>
    <xf numFmtId="171" fontId="23" fillId="0" borderId="0" xfId="47" applyNumberFormat="1" applyFont="1" applyFill="1" applyAlignment="1" applyProtection="1">
      <alignment horizontal="right" vertical="top"/>
    </xf>
    <xf numFmtId="0" fontId="23" fillId="0" borderId="0" xfId="47" applyNumberFormat="1" applyFont="1" applyFill="1" applyAlignment="1" applyProtection="1">
      <alignment horizontal="right" wrapText="1"/>
    </xf>
    <xf numFmtId="0" fontId="23" fillId="0" borderId="0" xfId="47" applyFont="1" applyFill="1" applyBorder="1" applyAlignment="1" applyProtection="1">
      <alignment vertical="top"/>
    </xf>
    <xf numFmtId="0" fontId="23" fillId="0" borderId="0" xfId="47" applyNumberFormat="1" applyFont="1" applyFill="1" applyBorder="1" applyAlignment="1" applyProtection="1">
      <alignment horizontal="right" vertical="top"/>
    </xf>
    <xf numFmtId="0" fontId="23" fillId="0" borderId="0" xfId="47" applyNumberFormat="1" applyFont="1" applyFill="1" applyBorder="1" applyAlignment="1" applyProtection="1">
      <alignment horizontal="right" wrapText="1"/>
    </xf>
    <xf numFmtId="171" fontId="23" fillId="0" borderId="0" xfId="47" applyNumberFormat="1" applyFont="1" applyFill="1" applyBorder="1" applyAlignment="1" applyProtection="1">
      <alignment horizontal="right" vertical="top"/>
    </xf>
    <xf numFmtId="172" fontId="22" fillId="0" borderId="0" xfId="47" applyNumberFormat="1" applyFont="1" applyFill="1" applyBorder="1" applyAlignment="1" applyProtection="1">
      <alignment horizontal="right" vertical="top"/>
    </xf>
    <xf numFmtId="0" fontId="22" fillId="0" borderId="0" xfId="63" applyFont="1" applyFill="1" applyBorder="1" applyAlignment="1" applyProtection="1">
      <alignment horizontal="left" vertical="top" wrapText="1"/>
    </xf>
    <xf numFmtId="184" fontId="22" fillId="0" borderId="0" xfId="47" applyNumberFormat="1" applyFont="1" applyFill="1" applyBorder="1" applyAlignment="1" applyProtection="1">
      <alignment horizontal="right" vertical="top"/>
    </xf>
    <xf numFmtId="0" fontId="22" fillId="0" borderId="0" xfId="47" applyFont="1" applyFill="1" applyBorder="1" applyAlignment="1" applyProtection="1">
      <alignment horizontal="left" vertical="top" wrapText="1"/>
    </xf>
    <xf numFmtId="0" fontId="23" fillId="0" borderId="11" xfId="47" applyNumberFormat="1" applyFont="1" applyFill="1" applyBorder="1" applyAlignment="1" applyProtection="1">
      <alignment horizontal="right" wrapText="1"/>
    </xf>
    <xf numFmtId="169" fontId="23" fillId="0" borderId="0" xfId="47" applyNumberFormat="1" applyFont="1" applyFill="1" applyBorder="1" applyAlignment="1" applyProtection="1">
      <alignment horizontal="right" vertical="top"/>
    </xf>
    <xf numFmtId="0" fontId="22" fillId="0" borderId="0" xfId="47" applyFont="1" applyFill="1" applyBorder="1" applyAlignment="1" applyProtection="1">
      <alignment horizontal="right" vertical="top"/>
    </xf>
    <xf numFmtId="0" fontId="23" fillId="0" borderId="10" xfId="47" applyNumberFormat="1" applyFont="1" applyFill="1" applyBorder="1" applyAlignment="1" applyProtection="1">
      <alignment horizontal="right" wrapText="1"/>
    </xf>
    <xf numFmtId="173" fontId="22" fillId="0" borderId="0" xfId="47" applyNumberFormat="1" applyFont="1" applyFill="1" applyBorder="1" applyAlignment="1" applyProtection="1">
      <alignment horizontal="right" vertical="top"/>
    </xf>
    <xf numFmtId="0" fontId="23" fillId="0" borderId="0" xfId="47" applyFont="1" applyFill="1" applyBorder="1" applyAlignment="1" applyProtection="1">
      <alignment vertical="center"/>
    </xf>
    <xf numFmtId="164" fontId="23" fillId="0" borderId="0" xfId="62" applyFont="1" applyFill="1" applyAlignment="1" applyProtection="1">
      <alignment horizontal="right" vertical="center" wrapText="1"/>
    </xf>
    <xf numFmtId="0" fontId="23" fillId="0" borderId="0" xfId="63" applyFont="1" applyFill="1" applyBorder="1" applyAlignment="1" applyProtection="1">
      <alignment vertical="top" wrapText="1"/>
    </xf>
    <xf numFmtId="0" fontId="22" fillId="0" borderId="0" xfId="63" applyFont="1" applyFill="1" applyBorder="1" applyAlignment="1" applyProtection="1">
      <alignment horizontal="right" vertical="top" wrapText="1"/>
    </xf>
    <xf numFmtId="0" fontId="22" fillId="0" borderId="0" xfId="63" applyFont="1" applyFill="1" applyBorder="1" applyAlignment="1" applyProtection="1">
      <alignment vertical="top" wrapText="1"/>
    </xf>
    <xf numFmtId="172" fontId="22" fillId="0" borderId="0" xfId="63" applyNumberFormat="1" applyFont="1" applyFill="1" applyBorder="1" applyAlignment="1" applyProtection="1">
      <alignment horizontal="right" vertical="top" wrapText="1"/>
    </xf>
    <xf numFmtId="169" fontId="23" fillId="0" borderId="0" xfId="63" applyNumberFormat="1" applyFont="1" applyFill="1" applyBorder="1" applyAlignment="1" applyProtection="1">
      <alignment horizontal="right" vertical="top" wrapText="1"/>
    </xf>
    <xf numFmtId="0" fontId="23" fillId="0" borderId="0" xfId="63" applyFont="1" applyFill="1" applyBorder="1" applyAlignment="1" applyProtection="1">
      <alignment horizontal="left" vertical="top" wrapText="1"/>
    </xf>
    <xf numFmtId="171" fontId="23" fillId="0" borderId="0" xfId="63" applyNumberFormat="1" applyFont="1" applyFill="1" applyBorder="1" applyAlignment="1" applyProtection="1">
      <alignment horizontal="right" vertical="top" wrapText="1"/>
    </xf>
    <xf numFmtId="184" fontId="22" fillId="0" borderId="0" xfId="63" applyNumberFormat="1" applyFont="1" applyFill="1" applyBorder="1" applyAlignment="1" applyProtection="1">
      <alignment horizontal="right" vertical="top" wrapText="1"/>
    </xf>
    <xf numFmtId="0" fontId="23" fillId="0" borderId="0" xfId="63" applyFont="1" applyFill="1" applyBorder="1" applyAlignment="1" applyProtection="1">
      <alignment horizontal="right" vertical="top" wrapText="1"/>
    </xf>
    <xf numFmtId="0" fontId="23" fillId="0" borderId="0" xfId="63" applyFont="1" applyFill="1" applyAlignment="1" applyProtection="1">
      <alignment vertical="top" wrapText="1"/>
    </xf>
    <xf numFmtId="0" fontId="23" fillId="0" borderId="11" xfId="63" applyFont="1" applyFill="1" applyBorder="1" applyAlignment="1" applyProtection="1">
      <alignment vertical="top" wrapText="1"/>
    </xf>
    <xf numFmtId="0" fontId="23" fillId="0" borderId="11" xfId="63" applyFont="1" applyFill="1" applyBorder="1" applyAlignment="1" applyProtection="1">
      <alignment horizontal="left" vertical="top" wrapText="1"/>
    </xf>
    <xf numFmtId="0" fontId="23" fillId="0" borderId="10" xfId="47" applyFont="1" applyFill="1" applyBorder="1" applyAlignment="1" applyProtection="1">
      <alignment vertical="top"/>
    </xf>
    <xf numFmtId="0" fontId="23" fillId="0" borderId="10" xfId="47" applyFont="1" applyFill="1" applyBorder="1" applyAlignment="1" applyProtection="1">
      <alignment horizontal="right" vertical="top"/>
    </xf>
    <xf numFmtId="0" fontId="22" fillId="0" borderId="0" xfId="47" applyFont="1" applyFill="1" applyBorder="1" applyAlignment="1" applyProtection="1">
      <alignment vertical="top" wrapText="1"/>
    </xf>
    <xf numFmtId="49" fontId="23" fillId="0" borderId="0" xfId="47" applyNumberFormat="1" applyFont="1" applyFill="1" applyBorder="1" applyAlignment="1" applyProtection="1">
      <alignment horizontal="right" vertical="top"/>
    </xf>
    <xf numFmtId="0" fontId="22" fillId="0" borderId="0" xfId="63" applyFont="1" applyFill="1" applyAlignment="1" applyProtection="1">
      <alignment horizontal="right" vertical="top" wrapText="1"/>
    </xf>
    <xf numFmtId="173" fontId="22" fillId="0" borderId="0" xfId="63" applyNumberFormat="1" applyFont="1" applyFill="1" applyBorder="1" applyAlignment="1" applyProtection="1">
      <alignment horizontal="right" vertical="top" wrapText="1"/>
    </xf>
    <xf numFmtId="0" fontId="22" fillId="0" borderId="11" xfId="63" applyFont="1" applyFill="1" applyBorder="1" applyAlignment="1" applyProtection="1">
      <alignment horizontal="right" vertical="top" wrapText="1"/>
    </xf>
    <xf numFmtId="0" fontId="22" fillId="0" borderId="11" xfId="63" applyFont="1" applyFill="1" applyBorder="1" applyAlignment="1" applyProtection="1">
      <alignment horizontal="left" vertical="top" wrapText="1"/>
    </xf>
    <xf numFmtId="0" fontId="22" fillId="0" borderId="10" xfId="47" applyFont="1" applyFill="1" applyBorder="1" applyAlignment="1" applyProtection="1">
      <alignment vertical="top" wrapText="1"/>
    </xf>
    <xf numFmtId="0" fontId="23" fillId="0" borderId="12" xfId="47" applyFont="1" applyFill="1" applyBorder="1" applyAlignment="1" applyProtection="1">
      <alignment vertical="top"/>
    </xf>
    <xf numFmtId="0" fontId="23" fillId="0" borderId="12" xfId="47" applyFont="1" applyFill="1" applyBorder="1" applyAlignment="1" applyProtection="1">
      <alignment horizontal="right" vertical="top"/>
    </xf>
    <xf numFmtId="0" fontId="22" fillId="0" borderId="12" xfId="47" applyFont="1" applyFill="1" applyBorder="1" applyAlignment="1" applyProtection="1">
      <alignment vertical="top" wrapText="1"/>
    </xf>
    <xf numFmtId="0" fontId="23" fillId="0" borderId="12" xfId="47" applyNumberFormat="1" applyFont="1" applyFill="1" applyBorder="1" applyAlignment="1" applyProtection="1">
      <alignment horizontal="right" wrapText="1"/>
    </xf>
    <xf numFmtId="164" fontId="23" fillId="0" borderId="0" xfId="62" applyFont="1" applyFill="1" applyBorder="1" applyAlignment="1" applyProtection="1">
      <alignment horizontal="right" vertical="top" wrapText="1"/>
    </xf>
    <xf numFmtId="0" fontId="23" fillId="0" borderId="0" xfId="51" applyNumberFormat="1" applyFont="1" applyFill="1" applyAlignment="1" applyProtection="1"/>
    <xf numFmtId="0" fontId="22" fillId="0" borderId="0" xfId="52" applyNumberFormat="1" applyFont="1" applyFill="1" applyAlignment="1" applyProtection="1">
      <alignment horizontal="left"/>
    </xf>
    <xf numFmtId="0" fontId="29" fillId="0" borderId="0" xfId="0" applyNumberFormat="1" applyFont="1" applyFill="1" applyBorder="1" applyAlignment="1">
      <alignment horizontal="center" vertical="top" wrapText="1"/>
    </xf>
    <xf numFmtId="0" fontId="29" fillId="0" borderId="0" xfId="0" applyNumberFormat="1" applyFont="1" applyFill="1" applyBorder="1" applyAlignment="1">
      <alignment horizontal="center" wrapText="1"/>
    </xf>
    <xf numFmtId="0" fontId="23" fillId="0" borderId="0" xfId="49" applyFont="1" applyFill="1" applyBorder="1" applyAlignment="1" applyProtection="1">
      <alignment horizontal="center"/>
    </xf>
    <xf numFmtId="0" fontId="23" fillId="0" borderId="0" xfId="49" applyNumberFormat="1" applyFont="1" applyFill="1" applyAlignment="1" applyProtection="1">
      <alignment horizontal="center"/>
    </xf>
    <xf numFmtId="0" fontId="22" fillId="0" borderId="0" xfId="49" applyFont="1" applyFill="1"/>
    <xf numFmtId="164" fontId="23" fillId="0" borderId="0" xfId="62" applyFont="1" applyFill="1" applyAlignment="1">
      <alignment horizontal="right"/>
    </xf>
    <xf numFmtId="173" fontId="22" fillId="0" borderId="0" xfId="49" applyNumberFormat="1" applyFont="1" applyFill="1"/>
    <xf numFmtId="0" fontId="22" fillId="0" borderId="0" xfId="49" applyFont="1" applyFill="1" applyAlignment="1" applyProtection="1">
      <alignment horizontal="left"/>
    </xf>
    <xf numFmtId="185" fontId="23" fillId="0" borderId="0" xfId="49" applyNumberFormat="1" applyFont="1" applyFill="1"/>
    <xf numFmtId="0" fontId="23" fillId="0" borderId="0" xfId="49" applyFont="1" applyFill="1" applyAlignment="1" applyProtection="1">
      <alignment horizontal="left"/>
    </xf>
    <xf numFmtId="171" fontId="23" fillId="0" borderId="0" xfId="49" applyNumberFormat="1" applyFont="1" applyFill="1" applyAlignment="1">
      <alignment horizontal="right"/>
    </xf>
    <xf numFmtId="185" fontId="23" fillId="0" borderId="0" xfId="49" applyNumberFormat="1" applyFont="1" applyFill="1" applyAlignment="1">
      <alignment horizontal="right" vertical="top" wrapText="1"/>
    </xf>
    <xf numFmtId="185" fontId="23" fillId="0" borderId="0" xfId="49" applyNumberFormat="1" applyFont="1" applyFill="1" applyBorder="1" applyAlignment="1">
      <alignment horizontal="right"/>
    </xf>
    <xf numFmtId="0" fontId="23" fillId="0" borderId="11" xfId="49" applyFont="1" applyFill="1" applyBorder="1" applyAlignment="1">
      <alignment horizontal="left"/>
    </xf>
    <xf numFmtId="185" fontId="23" fillId="0" borderId="0" xfId="49" applyNumberFormat="1" applyFont="1" applyFill="1" applyBorder="1" applyAlignment="1">
      <alignment horizontal="right" vertical="top" wrapText="1"/>
    </xf>
    <xf numFmtId="173" fontId="22" fillId="0" borderId="0" xfId="49" applyNumberFormat="1" applyFont="1" applyFill="1" applyBorder="1"/>
    <xf numFmtId="0" fontId="23" fillId="0" borderId="10" xfId="49" applyFont="1" applyFill="1" applyBorder="1" applyAlignment="1">
      <alignment horizontal="left"/>
    </xf>
    <xf numFmtId="0" fontId="23" fillId="0" borderId="10" xfId="49" applyFont="1" applyFill="1" applyBorder="1"/>
    <xf numFmtId="0" fontId="22" fillId="0" borderId="10" xfId="49" applyFont="1" applyFill="1" applyBorder="1" applyAlignment="1" applyProtection="1">
      <alignment horizontal="left"/>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49" applyFont="1" applyFill="1" applyBorder="1" applyAlignment="1">
      <alignment horizontal="center"/>
    </xf>
    <xf numFmtId="0" fontId="22" fillId="0" borderId="0" xfId="44" applyFont="1" applyFill="1" applyBorder="1" applyAlignment="1" applyProtection="1">
      <alignment horizontal="center"/>
    </xf>
    <xf numFmtId="0" fontId="22" fillId="25" borderId="0" xfId="44" applyNumberFormat="1" applyFont="1" applyFill="1" applyBorder="1" applyAlignment="1" applyProtection="1">
      <alignment horizontal="center"/>
    </xf>
    <xf numFmtId="0" fontId="22" fillId="0" borderId="0" xfId="49" applyFont="1" applyFill="1" applyBorder="1" applyAlignment="1" applyProtection="1">
      <alignment horizontal="center"/>
    </xf>
    <xf numFmtId="0" fontId="25" fillId="0" borderId="0" xfId="0" applyFont="1" applyFill="1" applyAlignment="1">
      <alignment horizontal="center" vertical="center"/>
    </xf>
    <xf numFmtId="0" fontId="23" fillId="0" borderId="0" xfId="49" applyFont="1" applyFill="1" applyBorder="1" applyAlignment="1" applyProtection="1">
      <alignment horizontal="left" vertical="top" wrapText="1"/>
    </xf>
    <xf numFmtId="0" fontId="22" fillId="0" borderId="0" xfId="49" applyFont="1" applyFill="1" applyBorder="1" applyAlignment="1">
      <alignment horizontal="center" vertical="top" wrapText="1"/>
    </xf>
    <xf numFmtId="167" fontId="23" fillId="0" borderId="0" xfId="49" applyNumberFormat="1" applyFont="1" applyFill="1" applyBorder="1" applyAlignment="1">
      <alignment horizontal="right" vertical="top"/>
    </xf>
    <xf numFmtId="0" fontId="23" fillId="0" borderId="0" xfId="44" applyNumberFormat="1" applyFont="1" applyFill="1" applyBorder="1" applyAlignment="1">
      <alignment horizontal="left" vertical="top" wrapText="1"/>
    </xf>
    <xf numFmtId="0" fontId="22" fillId="0" borderId="0" xfId="44" applyNumberFormat="1" applyFont="1" applyFill="1" applyBorder="1" applyAlignment="1">
      <alignment horizontal="right" vertical="top" wrapText="1"/>
    </xf>
    <xf numFmtId="0" fontId="22" fillId="0" borderId="0" xfId="44" applyNumberFormat="1" applyFont="1" applyFill="1" applyBorder="1" applyAlignment="1" applyProtection="1">
      <alignment horizontal="left" vertical="top" wrapText="1"/>
    </xf>
    <xf numFmtId="0" fontId="23" fillId="0" borderId="0" xfId="44" applyNumberFormat="1" applyFont="1" applyFill="1" applyBorder="1" applyAlignment="1">
      <alignment horizontal="right" vertical="top" wrapText="1"/>
    </xf>
    <xf numFmtId="0" fontId="23" fillId="0" borderId="0" xfId="44" applyNumberFormat="1" applyFont="1" applyFill="1" applyBorder="1" applyAlignment="1" applyProtection="1">
      <alignment horizontal="left" vertical="top" wrapText="1"/>
    </xf>
    <xf numFmtId="0" fontId="23" fillId="0" borderId="0" xfId="44" applyNumberFormat="1" applyFont="1" applyFill="1" applyAlignment="1">
      <alignment horizontal="left" vertical="top" wrapText="1"/>
    </xf>
    <xf numFmtId="0" fontId="23" fillId="0" borderId="0" xfId="62" applyNumberFormat="1" applyFont="1" applyFill="1" applyBorder="1" applyAlignment="1">
      <alignment horizontal="right"/>
    </xf>
    <xf numFmtId="0" fontId="23" fillId="0" borderId="11" xfId="49" applyFont="1" applyFill="1" applyBorder="1" applyAlignment="1">
      <alignment horizontal="right" vertical="top" wrapText="1"/>
    </xf>
    <xf numFmtId="0" fontId="23" fillId="0" borderId="11" xfId="49" applyNumberFormat="1" applyFont="1" applyFill="1" applyBorder="1" applyAlignment="1">
      <alignment horizontal="right"/>
    </xf>
    <xf numFmtId="0" fontId="23" fillId="0" borderId="0" xfId="49" applyNumberFormat="1" applyFont="1" applyFill="1" applyAlignment="1" applyProtection="1">
      <alignment horizontal="right" wrapText="1"/>
    </xf>
    <xf numFmtId="171" fontId="23" fillId="0" borderId="11" xfId="49" applyNumberFormat="1" applyFont="1" applyFill="1" applyBorder="1" applyAlignment="1">
      <alignment horizontal="right" vertical="top" wrapText="1"/>
    </xf>
    <xf numFmtId="164" fontId="23" fillId="0" borderId="11" xfId="62" applyFont="1" applyFill="1" applyBorder="1" applyAlignment="1" applyProtection="1">
      <alignment horizontal="right"/>
    </xf>
    <xf numFmtId="0" fontId="23" fillId="0" borderId="11" xfId="49" applyNumberFormat="1" applyFont="1" applyFill="1" applyBorder="1" applyAlignment="1">
      <alignment horizontal="right" vertical="top" wrapText="1"/>
    </xf>
    <xf numFmtId="169" fontId="23" fillId="0" borderId="0" xfId="49" applyNumberFormat="1" applyFont="1" applyFill="1" applyBorder="1" applyAlignment="1">
      <alignment horizontal="right" vertical="top" wrapText="1"/>
    </xf>
    <xf numFmtId="175" fontId="22" fillId="0" borderId="0" xfId="49" applyNumberFormat="1" applyFont="1" applyFill="1" applyAlignment="1">
      <alignment horizontal="right" vertical="top" wrapText="1"/>
    </xf>
    <xf numFmtId="0" fontId="23" fillId="0" borderId="10" xfId="62" applyNumberFormat="1" applyFont="1" applyFill="1" applyBorder="1" applyAlignment="1">
      <alignment horizontal="right"/>
    </xf>
    <xf numFmtId="0" fontId="23" fillId="0" borderId="10" xfId="52" applyNumberFormat="1" applyFont="1" applyFill="1" applyBorder="1" applyAlignment="1" applyProtection="1">
      <alignment horizontal="right"/>
    </xf>
    <xf numFmtId="0" fontId="23" fillId="0" borderId="0" xfId="44" applyFont="1" applyFill="1" applyAlignment="1">
      <alignment vertical="top" wrapText="1"/>
    </xf>
    <xf numFmtId="49" fontId="23" fillId="0" borderId="0" xfId="44" applyNumberFormat="1" applyFont="1" applyFill="1" applyAlignment="1">
      <alignment horizontal="center"/>
    </xf>
    <xf numFmtId="0" fontId="23" fillId="0" borderId="0" xfId="44" applyFont="1" applyFill="1" applyBorder="1" applyAlignment="1">
      <alignment vertical="top" wrapText="1"/>
    </xf>
    <xf numFmtId="0" fontId="23" fillId="0" borderId="0" xfId="44" applyNumberFormat="1" applyFont="1" applyFill="1" applyAlignment="1" applyProtection="1">
      <alignment horizontal="right"/>
    </xf>
    <xf numFmtId="0" fontId="23" fillId="0" borderId="10" xfId="44" applyFont="1" applyFill="1" applyBorder="1" applyAlignment="1">
      <alignment vertical="top" wrapText="1"/>
    </xf>
    <xf numFmtId="164" fontId="42" fillId="0" borderId="0" xfId="62" applyFont="1" applyFill="1" applyBorder="1" applyAlignment="1" applyProtection="1">
      <alignment horizontal="right"/>
    </xf>
    <xf numFmtId="0" fontId="23" fillId="0" borderId="0" xfId="50" applyNumberFormat="1" applyFont="1" applyFill="1" applyBorder="1" applyAlignment="1" applyProtection="1">
      <alignment horizontal="center" vertical="center" wrapText="1"/>
    </xf>
    <xf numFmtId="0" fontId="22" fillId="0" borderId="0" xfId="44" applyFont="1" applyFill="1" applyAlignment="1">
      <alignment horizontal="right" vertical="top" wrapText="1"/>
    </xf>
    <xf numFmtId="175" fontId="22" fillId="0" borderId="0" xfId="44" applyNumberFormat="1" applyFont="1" applyFill="1" applyBorder="1" applyAlignment="1">
      <alignment horizontal="right" vertical="top" wrapText="1"/>
    </xf>
    <xf numFmtId="175" fontId="23" fillId="0" borderId="0" xfId="44" applyNumberFormat="1" applyFont="1" applyFill="1" applyBorder="1" applyAlignment="1">
      <alignment horizontal="right" vertical="top" wrapText="1"/>
    </xf>
    <xf numFmtId="185" fontId="23" fillId="0" borderId="0" xfId="44" applyNumberFormat="1" applyFont="1" applyFill="1" applyBorder="1" applyAlignment="1">
      <alignment horizontal="right" vertical="top" wrapText="1"/>
    </xf>
    <xf numFmtId="0" fontId="23" fillId="0" borderId="12" xfId="44" applyNumberFormat="1" applyFont="1" applyFill="1" applyBorder="1" applyAlignment="1" applyProtection="1">
      <alignment horizontal="right"/>
    </xf>
    <xf numFmtId="0" fontId="23" fillId="0" borderId="12" xfId="62" applyNumberFormat="1" applyFont="1" applyFill="1" applyBorder="1" applyAlignment="1" applyProtection="1">
      <alignment horizontal="right"/>
    </xf>
    <xf numFmtId="171" fontId="23" fillId="0" borderId="0" xfId="45" applyNumberFormat="1" applyFont="1" applyFill="1" applyBorder="1" applyAlignment="1">
      <alignment horizontal="right" vertical="top" wrapText="1"/>
    </xf>
    <xf numFmtId="0" fontId="23" fillId="0" borderId="11" xfId="48" applyNumberFormat="1" applyFont="1" applyFill="1" applyBorder="1" applyAlignment="1">
      <alignment horizontal="right"/>
    </xf>
    <xf numFmtId="196" fontId="22" fillId="0" borderId="0" xfId="48" applyNumberFormat="1" applyFont="1" applyFill="1" applyBorder="1" applyAlignment="1">
      <alignment horizontal="right" vertical="top" wrapText="1"/>
    </xf>
    <xf numFmtId="0" fontId="23" fillId="0" borderId="0" xfId="48" applyFont="1" applyFill="1" applyBorder="1" applyAlignment="1">
      <alignment vertical="top" wrapText="1"/>
    </xf>
    <xf numFmtId="0" fontId="23" fillId="0" borderId="0" xfId="48" applyNumberFormat="1" applyFont="1" applyFill="1" applyAlignment="1" applyProtection="1">
      <alignment horizontal="right" wrapText="1"/>
    </xf>
    <xf numFmtId="0" fontId="23" fillId="0" borderId="0" xfId="48" applyNumberFormat="1" applyFont="1" applyFill="1" applyAlignment="1" applyProtection="1">
      <alignment horizontal="right"/>
    </xf>
    <xf numFmtId="184" fontId="22" fillId="0" borderId="0" xfId="48" applyNumberFormat="1" applyFont="1" applyFill="1" applyBorder="1" applyAlignment="1">
      <alignment horizontal="right" vertical="top" wrapText="1"/>
    </xf>
    <xf numFmtId="0" fontId="23" fillId="0" borderId="0" xfId="48" applyNumberFormat="1" applyFont="1" applyFill="1" applyBorder="1" applyAlignment="1" applyProtection="1">
      <alignment horizontal="right" wrapText="1"/>
    </xf>
    <xf numFmtId="0" fontId="23" fillId="0" borderId="11" xfId="48" applyNumberFormat="1" applyFont="1" applyFill="1" applyBorder="1" applyAlignment="1" applyProtection="1">
      <alignment horizontal="right" wrapText="1"/>
    </xf>
    <xf numFmtId="167" fontId="23" fillId="0" borderId="0" xfId="52" applyNumberFormat="1" applyFont="1" applyFill="1" applyBorder="1" applyAlignment="1">
      <alignment horizontal="right" vertical="top"/>
    </xf>
    <xf numFmtId="0" fontId="22" fillId="0" borderId="0" xfId="50" applyNumberFormat="1" applyFont="1" applyFill="1" applyBorder="1" applyAlignment="1">
      <alignment horizontal="left" vertical="top" wrapText="1"/>
    </xf>
    <xf numFmtId="0" fontId="23" fillId="0" borderId="0" xfId="49" applyNumberFormat="1" applyFont="1" applyFill="1" applyAlignment="1">
      <alignment horizontal="left" vertical="top" wrapText="1"/>
    </xf>
    <xf numFmtId="0" fontId="22" fillId="0" borderId="0" xfId="49" applyNumberFormat="1" applyFont="1" applyFill="1" applyAlignment="1">
      <alignment horizontal="right" vertical="top" wrapText="1"/>
    </xf>
    <xf numFmtId="0" fontId="22" fillId="0" borderId="0" xfId="49" applyNumberFormat="1" applyFont="1" applyFill="1" applyAlignment="1">
      <alignment vertical="top" wrapText="1"/>
    </xf>
    <xf numFmtId="0" fontId="23" fillId="0" borderId="0" xfId="62" applyNumberFormat="1" applyFont="1" applyFill="1" applyAlignment="1" applyProtection="1">
      <alignment horizontal="left"/>
    </xf>
    <xf numFmtId="0" fontId="23" fillId="0" borderId="0" xfId="49" applyNumberFormat="1" applyFont="1" applyFill="1" applyBorder="1" applyAlignment="1">
      <alignment vertical="top" wrapText="1"/>
    </xf>
    <xf numFmtId="194" fontId="22" fillId="0" borderId="0" xfId="49" applyNumberFormat="1" applyFont="1" applyFill="1" applyBorder="1" applyAlignment="1">
      <alignment horizontal="right" vertical="top" wrapText="1"/>
    </xf>
    <xf numFmtId="0" fontId="22" fillId="0" borderId="0" xfId="49" applyNumberFormat="1" applyFont="1" applyFill="1" applyBorder="1" applyAlignment="1">
      <alignment vertical="top" wrapText="1"/>
    </xf>
    <xf numFmtId="0" fontId="23" fillId="0" borderId="11" xfId="49" applyNumberFormat="1" applyFont="1" applyFill="1" applyBorder="1" applyAlignment="1">
      <alignment horizontal="left" vertical="top" wrapText="1"/>
    </xf>
    <xf numFmtId="0" fontId="23" fillId="0" borderId="10" xfId="49" applyNumberFormat="1" applyFont="1" applyFill="1" applyBorder="1" applyAlignment="1" applyProtection="1">
      <alignment horizontal="right" wrapText="1"/>
    </xf>
    <xf numFmtId="0" fontId="22" fillId="0" borderId="0" xfId="49" applyNumberFormat="1" applyFont="1" applyFill="1" applyBorder="1" applyAlignment="1">
      <alignment horizontal="right" vertical="top" wrapText="1"/>
    </xf>
    <xf numFmtId="0" fontId="23" fillId="0" borderId="0" xfId="49" applyNumberFormat="1" applyFont="1" applyFill="1" applyBorder="1" applyAlignment="1">
      <alignment vertical="top"/>
    </xf>
    <xf numFmtId="0" fontId="22" fillId="0" borderId="0" xfId="49" applyNumberFormat="1" applyFont="1" applyFill="1" applyBorder="1" applyAlignment="1" applyProtection="1">
      <alignment horizontal="left" vertical="top" wrapText="1"/>
    </xf>
    <xf numFmtId="0" fontId="23" fillId="0" borderId="0" xfId="49" applyNumberFormat="1" applyFont="1" applyFill="1" applyBorder="1" applyAlignment="1" applyProtection="1">
      <alignment horizontal="left" vertical="top" wrapText="1"/>
    </xf>
    <xf numFmtId="0" fontId="22" fillId="0" borderId="11" xfId="49" applyNumberFormat="1" applyFont="1" applyFill="1" applyBorder="1" applyAlignment="1" applyProtection="1">
      <alignment horizontal="left" vertical="top" wrapText="1"/>
    </xf>
    <xf numFmtId="0" fontId="23" fillId="0" borderId="10" xfId="49" applyNumberFormat="1" applyFont="1" applyFill="1" applyBorder="1" applyAlignment="1">
      <alignment horizontal="left" vertical="top" wrapText="1"/>
    </xf>
    <xf numFmtId="0" fontId="23" fillId="0" borderId="10" xfId="49" applyNumberFormat="1" applyFont="1" applyFill="1" applyBorder="1" applyAlignment="1">
      <alignment horizontal="right" vertical="top" wrapText="1"/>
    </xf>
    <xf numFmtId="0" fontId="22" fillId="0" borderId="10" xfId="49" applyNumberFormat="1" applyFont="1" applyFill="1" applyBorder="1" applyAlignment="1" applyProtection="1">
      <alignment horizontal="left" vertical="top" wrapText="1"/>
    </xf>
    <xf numFmtId="0" fontId="23" fillId="0" borderId="0" xfId="49" applyNumberFormat="1" applyFont="1" applyFill="1" applyBorder="1" applyAlignment="1">
      <alignment horizontal="right" wrapText="1"/>
    </xf>
    <xf numFmtId="0" fontId="23" fillId="0" borderId="10" xfId="49" applyNumberFormat="1" applyFont="1" applyFill="1" applyBorder="1" applyAlignment="1">
      <alignment horizontal="right" wrapText="1"/>
    </xf>
    <xf numFmtId="184" fontId="22" fillId="0" borderId="0" xfId="49" applyNumberFormat="1" applyFont="1" applyFill="1" applyBorder="1" applyAlignment="1">
      <alignment horizontal="right" vertical="top" wrapText="1"/>
    </xf>
    <xf numFmtId="0" fontId="23" fillId="0" borderId="0" xfId="49" applyNumberFormat="1" applyFont="1" applyFill="1" applyAlignment="1">
      <alignment horizontal="right" wrapText="1"/>
    </xf>
    <xf numFmtId="0" fontId="23" fillId="0" borderId="0" xfId="62" applyNumberFormat="1" applyFont="1" applyFill="1"/>
    <xf numFmtId="0" fontId="23" fillId="0" borderId="0" xfId="62" applyNumberFormat="1" applyFont="1" applyFill="1" applyBorder="1"/>
    <xf numFmtId="164" fontId="42" fillId="0" borderId="10" xfId="62" applyFont="1" applyFill="1" applyBorder="1" applyAlignment="1">
      <alignment horizontal="right" wrapText="1"/>
    </xf>
    <xf numFmtId="164" fontId="42" fillId="0" borderId="0" xfId="62" applyFont="1" applyFill="1" applyAlignment="1">
      <alignment horizontal="right"/>
    </xf>
    <xf numFmtId="0" fontId="42" fillId="0" borderId="0" xfId="49" applyNumberFormat="1" applyFont="1" applyFill="1" applyAlignment="1" applyProtection="1">
      <alignment horizontal="right"/>
    </xf>
    <xf numFmtId="164" fontId="42" fillId="0" borderId="0" xfId="62" applyFont="1" applyFill="1" applyAlignment="1" applyProtection="1">
      <alignment horizontal="right"/>
    </xf>
    <xf numFmtId="164" fontId="42" fillId="0" borderId="0" xfId="62" applyFont="1" applyFill="1" applyAlignment="1">
      <alignment horizontal="right" wrapText="1"/>
    </xf>
    <xf numFmtId="164" fontId="42" fillId="0" borderId="12" xfId="62" applyFont="1" applyFill="1" applyBorder="1" applyAlignment="1">
      <alignment horizontal="right" wrapText="1"/>
    </xf>
    <xf numFmtId="164" fontId="42" fillId="0" borderId="12" xfId="62" applyFont="1" applyFill="1" applyBorder="1" applyAlignment="1" applyProtection="1">
      <alignment horizontal="right" wrapText="1"/>
    </xf>
    <xf numFmtId="0" fontId="42" fillId="0" borderId="0" xfId="44" applyNumberFormat="1" applyFont="1" applyFill="1" applyBorder="1" applyProtection="1"/>
    <xf numFmtId="164" fontId="42" fillId="0" borderId="12" xfId="62" applyFont="1" applyFill="1" applyBorder="1" applyAlignment="1" applyProtection="1">
      <alignment horizontal="right"/>
    </xf>
    <xf numFmtId="198" fontId="23" fillId="0" borderId="0" xfId="49" applyNumberFormat="1" applyFont="1" applyFill="1" applyBorder="1" applyAlignment="1">
      <alignment horizontal="right" vertical="top" wrapText="1"/>
    </xf>
    <xf numFmtId="199" fontId="23" fillId="0" borderId="0" xfId="49" applyNumberFormat="1" applyFont="1" applyFill="1" applyBorder="1" applyAlignment="1">
      <alignment horizontal="right" vertical="top" wrapText="1"/>
    </xf>
    <xf numFmtId="179" fontId="23" fillId="0" borderId="0" xfId="49" applyNumberFormat="1" applyFont="1" applyFill="1" applyBorder="1" applyAlignment="1">
      <alignment horizontal="right" vertical="top" wrapText="1"/>
    </xf>
    <xf numFmtId="168" fontId="22" fillId="0" borderId="0" xfId="49" applyNumberFormat="1" applyFont="1" applyFill="1" applyBorder="1" applyAlignment="1">
      <alignment horizontal="right" vertical="top" wrapText="1"/>
    </xf>
    <xf numFmtId="173" fontId="22" fillId="0" borderId="0" xfId="49" applyNumberFormat="1" applyFont="1" applyFill="1" applyBorder="1" applyAlignment="1">
      <alignment horizontal="right" vertical="top" wrapText="1"/>
    </xf>
    <xf numFmtId="0" fontId="22" fillId="0" borderId="0" xfId="49" applyFont="1" applyFill="1" applyBorder="1" applyAlignment="1" applyProtection="1">
      <alignment vertical="top" wrapText="1"/>
    </xf>
    <xf numFmtId="175" fontId="22" fillId="0" borderId="0" xfId="44" applyNumberFormat="1" applyFont="1" applyFill="1" applyBorder="1" applyAlignment="1">
      <alignment vertical="top" wrapText="1"/>
    </xf>
    <xf numFmtId="0" fontId="23" fillId="0" borderId="10" xfId="44" applyNumberFormat="1" applyFont="1" applyFill="1" applyBorder="1" applyAlignment="1">
      <alignment horizontal="right"/>
    </xf>
    <xf numFmtId="164" fontId="23" fillId="0" borderId="10" xfId="62" applyFont="1" applyFill="1" applyBorder="1" applyAlignment="1">
      <alignment horizontal="right"/>
    </xf>
    <xf numFmtId="1" fontId="42" fillId="0" borderId="0" xfId="44" applyNumberFormat="1" applyFont="1" applyFill="1"/>
    <xf numFmtId="0" fontId="45" fillId="0" borderId="0" xfId="44" applyFont="1" applyFill="1" applyBorder="1" applyAlignment="1" applyProtection="1">
      <alignment horizontal="center"/>
    </xf>
    <xf numFmtId="0" fontId="41" fillId="0" borderId="0" xfId="44" applyFont="1" applyFill="1" applyBorder="1" applyAlignment="1" applyProtection="1">
      <alignment horizontal="center"/>
    </xf>
    <xf numFmtId="0" fontId="41" fillId="0" borderId="0" xfId="44" applyNumberFormat="1" applyFont="1" applyFill="1" applyBorder="1"/>
    <xf numFmtId="0" fontId="49" fillId="0" borderId="11" xfId="51" applyFont="1" applyFill="1" applyBorder="1" applyAlignment="1" applyProtection="1">
      <alignment vertical="top"/>
    </xf>
    <xf numFmtId="0" fontId="49" fillId="0" borderId="0" xfId="44" applyFont="1" applyFill="1"/>
    <xf numFmtId="0" fontId="50" fillId="26" borderId="0" xfId="0" applyNumberFormat="1" applyFont="1" applyFill="1" applyBorder="1" applyAlignment="1">
      <alignment horizontal="center" vertical="top" wrapText="1"/>
    </xf>
    <xf numFmtId="0" fontId="41" fillId="0" borderId="0" xfId="44" applyNumberFormat="1" applyFont="1" applyFill="1"/>
    <xf numFmtId="0" fontId="41" fillId="0" borderId="0" xfId="44" applyFont="1" applyFill="1"/>
    <xf numFmtId="0" fontId="22" fillId="0" borderId="0" xfId="44" applyNumberFormat="1" applyFont="1" applyFill="1" applyBorder="1" applyAlignment="1" applyProtection="1">
      <alignment horizontal="right" vertical="top" wrapText="1"/>
    </xf>
    <xf numFmtId="183" fontId="22" fillId="0" borderId="0" xfId="44" applyNumberFormat="1" applyFont="1" applyFill="1" applyBorder="1" applyAlignment="1">
      <alignment horizontal="right" vertical="top" wrapText="1"/>
    </xf>
    <xf numFmtId="0" fontId="23" fillId="0" borderId="11" xfId="44" applyNumberFormat="1" applyFont="1" applyFill="1" applyBorder="1" applyAlignment="1" applyProtection="1">
      <alignment horizontal="right"/>
    </xf>
    <xf numFmtId="0" fontId="23" fillId="0" borderId="11" xfId="62" applyNumberFormat="1" applyFont="1" applyFill="1" applyBorder="1" applyAlignment="1" applyProtection="1">
      <alignment horizontal="right"/>
    </xf>
    <xf numFmtId="0" fontId="22" fillId="0" borderId="0" xfId="44" applyNumberFormat="1" applyFont="1" applyFill="1" applyAlignment="1">
      <alignment horizontal="right" vertical="top" wrapText="1"/>
    </xf>
    <xf numFmtId="0" fontId="22" fillId="0" borderId="0" xfId="44" applyNumberFormat="1" applyFont="1" applyFill="1" applyAlignment="1" applyProtection="1">
      <alignment horizontal="left" vertical="top" wrapText="1"/>
    </xf>
    <xf numFmtId="0" fontId="23" fillId="0" borderId="10" xfId="44" applyNumberFormat="1" applyFont="1" applyFill="1" applyBorder="1" applyAlignment="1">
      <alignment horizontal="left" vertical="top" wrapText="1"/>
    </xf>
    <xf numFmtId="0" fontId="22" fillId="0" borderId="10" xfId="44" applyNumberFormat="1" applyFont="1" applyFill="1" applyBorder="1" applyAlignment="1">
      <alignment horizontal="right" vertical="top" wrapText="1"/>
    </xf>
    <xf numFmtId="0" fontId="22" fillId="0" borderId="10" xfId="44" applyNumberFormat="1" applyFont="1" applyFill="1" applyBorder="1" applyAlignment="1">
      <alignment vertical="top" wrapText="1"/>
    </xf>
    <xf numFmtId="0" fontId="42" fillId="0" borderId="0" xfId="51" applyFont="1" applyFill="1" applyBorder="1" applyAlignment="1" applyProtection="1">
      <alignment horizontal="right" vertical="top" wrapText="1"/>
    </xf>
    <xf numFmtId="0" fontId="23" fillId="0" borderId="11" xfId="52" applyNumberFormat="1" applyFont="1" applyFill="1" applyBorder="1" applyAlignment="1" applyProtection="1">
      <alignment horizontal="right"/>
    </xf>
    <xf numFmtId="0" fontId="23" fillId="0" borderId="0" xfId="52" applyFont="1" applyFill="1" applyBorder="1" applyAlignment="1" applyProtection="1">
      <alignment horizontal="left" vertical="center" wrapText="1"/>
    </xf>
    <xf numFmtId="0" fontId="42" fillId="0" borderId="0" xfId="49" applyNumberFormat="1" applyFont="1" applyFill="1" applyAlignment="1"/>
    <xf numFmtId="0" fontId="25" fillId="0" borderId="10" xfId="0" applyFont="1" applyFill="1" applyBorder="1" applyAlignment="1">
      <alignment horizontal="center"/>
    </xf>
    <xf numFmtId="0" fontId="25" fillId="0" borderId="10" xfId="0" applyFont="1" applyFill="1" applyBorder="1" applyAlignment="1">
      <alignment horizontal="right"/>
    </xf>
    <xf numFmtId="0" fontId="25" fillId="0" borderId="0" xfId="44" applyFont="1" applyFill="1" applyAlignment="1">
      <alignment vertical="top" wrapText="1"/>
    </xf>
    <xf numFmtId="0" fontId="24" fillId="0" borderId="0" xfId="44" applyFont="1" applyFill="1" applyAlignment="1">
      <alignment vertical="top" wrapText="1"/>
    </xf>
    <xf numFmtId="0" fontId="24" fillId="0" borderId="0" xfId="44" applyFont="1" applyFill="1" applyAlignment="1" applyProtection="1">
      <alignment horizontal="left" vertical="top" wrapText="1"/>
    </xf>
    <xf numFmtId="0" fontId="25" fillId="0" borderId="11" xfId="44" applyNumberFormat="1" applyFont="1" applyFill="1" applyBorder="1" applyAlignment="1" applyProtection="1">
      <alignment horizontal="right"/>
    </xf>
    <xf numFmtId="164" fontId="25" fillId="0" borderId="11" xfId="62" applyFont="1" applyFill="1" applyBorder="1" applyAlignment="1" applyProtection="1">
      <alignment horizontal="right"/>
    </xf>
    <xf numFmtId="0" fontId="25" fillId="0" borderId="11" xfId="62" applyNumberFormat="1" applyFont="1" applyFill="1" applyBorder="1" applyAlignment="1" applyProtection="1">
      <alignment horizontal="right" wrapText="1"/>
    </xf>
    <xf numFmtId="164" fontId="25" fillId="0" borderId="10" xfId="62" applyFont="1" applyFill="1" applyBorder="1" applyAlignment="1" applyProtection="1">
      <alignment horizontal="right"/>
    </xf>
    <xf numFmtId="0" fontId="25" fillId="0" borderId="10" xfId="44" applyNumberFormat="1" applyFont="1" applyFill="1" applyBorder="1" applyAlignment="1" applyProtection="1">
      <alignment horizontal="right"/>
    </xf>
    <xf numFmtId="0" fontId="25" fillId="0" borderId="10" xfId="62" applyNumberFormat="1" applyFont="1" applyFill="1" applyBorder="1" applyAlignment="1" applyProtection="1">
      <alignment horizontal="right" wrapText="1"/>
    </xf>
    <xf numFmtId="0" fontId="23" fillId="0" borderId="0" xfId="44" applyNumberFormat="1" applyFont="1" applyFill="1" applyAlignment="1" applyProtection="1">
      <alignment horizontal="right" wrapText="1"/>
    </xf>
    <xf numFmtId="0" fontId="23" fillId="0" borderId="0" xfId="0" applyFont="1" applyFill="1" applyBorder="1" applyAlignment="1">
      <alignment horizontal="right" vertical="center"/>
    </xf>
    <xf numFmtId="167" fontId="23" fillId="0" borderId="0" xfId="49" applyNumberFormat="1" applyFont="1" applyFill="1" applyAlignment="1">
      <alignment horizontal="right" vertical="top" wrapText="1"/>
    </xf>
    <xf numFmtId="0" fontId="42" fillId="0" borderId="0" xfId="49" applyNumberFormat="1" applyFont="1" applyFill="1" applyBorder="1" applyAlignment="1" applyProtection="1"/>
    <xf numFmtId="0" fontId="22" fillId="0" borderId="0" xfId="52" applyFont="1" applyFill="1" applyBorder="1" applyAlignment="1">
      <alignment vertical="top" wrapText="1"/>
    </xf>
    <xf numFmtId="0" fontId="23" fillId="0" borderId="0" xfId="44" applyFont="1" applyFill="1" applyAlignment="1" applyProtection="1">
      <alignment horizontal="left"/>
    </xf>
    <xf numFmtId="171" fontId="23" fillId="0" borderId="0" xfId="44" applyNumberFormat="1" applyFont="1" applyFill="1" applyAlignment="1">
      <alignment horizontal="right"/>
    </xf>
    <xf numFmtId="0" fontId="23" fillId="0" borderId="0" xfId="69" applyFont="1" applyFill="1" applyAlignment="1">
      <alignment vertical="top" wrapText="1"/>
    </xf>
    <xf numFmtId="0" fontId="22" fillId="0" borderId="0" xfId="69" applyFont="1" applyFill="1" applyAlignment="1" applyProtection="1">
      <alignment horizontal="left" vertical="top" wrapText="1"/>
    </xf>
    <xf numFmtId="0" fontId="22" fillId="0" borderId="0" xfId="49" applyFont="1" applyFill="1" applyAlignment="1">
      <alignment horizontal="right" vertical="top"/>
    </xf>
    <xf numFmtId="0" fontId="23" fillId="0" borderId="10" xfId="49" applyNumberFormat="1" applyFont="1" applyFill="1" applyBorder="1"/>
    <xf numFmtId="0" fontId="23" fillId="0" borderId="11" xfId="49" applyFont="1" applyFill="1" applyBorder="1" applyAlignment="1">
      <alignment horizontal="right" vertical="top"/>
    </xf>
    <xf numFmtId="0" fontId="23" fillId="0" borderId="0" xfId="49" applyFont="1" applyFill="1" applyAlignment="1">
      <alignment horizontal="right" vertical="top"/>
    </xf>
    <xf numFmtId="0" fontId="23" fillId="0" borderId="10" xfId="62" applyNumberFormat="1" applyFont="1" applyFill="1" applyBorder="1"/>
    <xf numFmtId="0" fontId="23" fillId="0" borderId="10" xfId="69" applyFont="1" applyFill="1" applyBorder="1" applyAlignment="1">
      <alignment vertical="top" wrapText="1"/>
    </xf>
    <xf numFmtId="0" fontId="22" fillId="0" borderId="10" xfId="69" applyFont="1" applyFill="1" applyBorder="1" applyAlignment="1">
      <alignment vertical="top" wrapText="1"/>
    </xf>
    <xf numFmtId="49" fontId="23" fillId="0" borderId="0" xfId="49" applyNumberFormat="1" applyFont="1" applyFill="1" applyBorder="1" applyAlignment="1">
      <alignment horizontal="right"/>
    </xf>
    <xf numFmtId="0" fontId="22" fillId="0" borderId="0" xfId="44" applyFont="1" applyFill="1" applyBorder="1" applyAlignment="1">
      <alignment horizontal="right"/>
    </xf>
    <xf numFmtId="169" fontId="23" fillId="0" borderId="0" xfId="49" applyNumberFormat="1" applyFont="1" applyFill="1" applyAlignment="1">
      <alignment horizontal="right" vertical="top" wrapText="1"/>
    </xf>
    <xf numFmtId="0" fontId="22" fillId="0" borderId="11" xfId="44" applyFont="1" applyFill="1" applyBorder="1" applyAlignment="1">
      <alignment horizontal="right"/>
    </xf>
    <xf numFmtId="0" fontId="22" fillId="0" borderId="0" xfId="52" applyFont="1" applyFill="1" applyAlignment="1">
      <alignment horizontal="right" vertical="top"/>
    </xf>
    <xf numFmtId="0" fontId="23" fillId="0" borderId="0" xfId="44" applyNumberFormat="1" applyFont="1" applyFill="1" applyBorder="1" applyProtection="1"/>
    <xf numFmtId="167" fontId="23" fillId="0" borderId="0" xfId="52" applyNumberFormat="1" applyFont="1" applyFill="1" applyAlignment="1">
      <alignment horizontal="right" vertical="top"/>
    </xf>
    <xf numFmtId="0" fontId="23" fillId="0" borderId="0" xfId="44" applyNumberFormat="1" applyFont="1" applyFill="1" applyProtection="1"/>
    <xf numFmtId="0" fontId="22" fillId="0" borderId="0" xfId="52" applyFont="1" applyFill="1" applyBorder="1" applyAlignment="1">
      <alignment horizontal="right" vertical="top"/>
    </xf>
    <xf numFmtId="0" fontId="23" fillId="0" borderId="0" xfId="0" applyNumberFormat="1" applyFont="1" applyFill="1" applyBorder="1" applyAlignment="1">
      <alignment vertical="top"/>
    </xf>
    <xf numFmtId="0" fontId="22" fillId="0" borderId="0" xfId="44" applyNumberFormat="1" applyFont="1" applyFill="1" applyBorder="1" applyAlignment="1">
      <alignment vertical="top" wrapText="1"/>
    </xf>
    <xf numFmtId="0" fontId="23" fillId="0" borderId="0" xfId="0" applyNumberFormat="1" applyFont="1" applyFill="1" applyAlignment="1">
      <alignment vertical="top"/>
    </xf>
    <xf numFmtId="0" fontId="23" fillId="0" borderId="0" xfId="44" applyNumberFormat="1" applyFont="1" applyFill="1" applyBorder="1" applyAlignment="1">
      <alignment vertical="top" wrapText="1"/>
    </xf>
    <xf numFmtId="176" fontId="22" fillId="0" borderId="0" xfId="44" applyNumberFormat="1" applyFont="1" applyFill="1" applyBorder="1" applyAlignment="1">
      <alignment horizontal="right" vertical="top" wrapText="1"/>
    </xf>
    <xf numFmtId="49" fontId="23" fillId="0" borderId="0" xfId="51" applyNumberFormat="1" applyFont="1" applyFill="1" applyBorder="1" applyAlignment="1" applyProtection="1">
      <alignment horizontal="center" vertical="top"/>
    </xf>
    <xf numFmtId="0" fontId="25" fillId="0" borderId="0" xfId="0" applyFont="1" applyFill="1" applyAlignment="1">
      <alignment horizontal="center"/>
    </xf>
    <xf numFmtId="0" fontId="24" fillId="0" borderId="0" xfId="0" applyFont="1" applyFill="1" applyBorder="1" applyAlignment="1">
      <alignment horizontal="right"/>
    </xf>
    <xf numFmtId="0" fontId="23" fillId="0" borderId="0" xfId="49" applyFont="1" applyFill="1" applyBorder="1" applyAlignment="1">
      <alignment horizontal="left" vertical="top" wrapText="1"/>
    </xf>
    <xf numFmtId="0" fontId="22" fillId="0" borderId="0" xfId="49" applyNumberFormat="1" applyFont="1" applyFill="1" applyBorder="1" applyAlignment="1" applyProtection="1">
      <alignment horizontal="center"/>
    </xf>
    <xf numFmtId="0" fontId="23" fillId="0" borderId="0" xfId="50" applyNumberFormat="1" applyFont="1" applyFill="1" applyBorder="1" applyAlignment="1" applyProtection="1">
      <alignment horizontal="center"/>
    </xf>
    <xf numFmtId="0" fontId="22" fillId="0" borderId="0" xfId="44" applyFont="1" applyFill="1" applyBorder="1" applyAlignment="1" applyProtection="1">
      <alignment horizontal="center"/>
    </xf>
    <xf numFmtId="0" fontId="23" fillId="0" borderId="0" xfId="44" applyFont="1" applyFill="1" applyBorder="1" applyAlignment="1" applyProtection="1">
      <alignment horizontal="left"/>
    </xf>
    <xf numFmtId="0" fontId="22" fillId="0" borderId="0" xfId="44" applyNumberFormat="1" applyFont="1" applyFill="1" applyBorder="1" applyAlignment="1" applyProtection="1">
      <alignment horizontal="center"/>
    </xf>
    <xf numFmtId="0" fontId="23" fillId="0" borderId="0" xfId="44" applyFont="1" applyFill="1" applyBorder="1" applyAlignment="1" applyProtection="1">
      <alignment horizontal="left" vertical="top" wrapText="1"/>
    </xf>
    <xf numFmtId="0" fontId="22" fillId="0" borderId="0" xfId="46" applyFont="1" applyFill="1" applyBorder="1" applyAlignment="1">
      <alignment horizontal="center" vertical="center" wrapText="1"/>
    </xf>
    <xf numFmtId="49" fontId="29" fillId="0" borderId="0" xfId="0" applyNumberFormat="1" applyFont="1" applyFill="1" applyBorder="1" applyAlignment="1">
      <alignment horizontal="center" vertical="top" wrapText="1"/>
    </xf>
    <xf numFmtId="0" fontId="23" fillId="0" borderId="0" xfId="49" applyNumberFormat="1" applyFont="1" applyFill="1" applyBorder="1" applyAlignment="1">
      <alignment horizontal="left" vertical="top" wrapText="1"/>
    </xf>
    <xf numFmtId="0" fontId="23" fillId="0" borderId="0" xfId="47" applyFont="1" applyFill="1" applyAlignment="1" applyProtection="1">
      <alignment vertical="center"/>
    </xf>
    <xf numFmtId="0" fontId="23" fillId="0" borderId="0" xfId="47" applyFont="1" applyFill="1" applyAlignment="1" applyProtection="1">
      <alignment horizontal="left" vertical="center" wrapText="1"/>
    </xf>
    <xf numFmtId="0" fontId="22" fillId="0" borderId="0" xfId="63" applyFont="1" applyFill="1" applyBorder="1" applyAlignment="1" applyProtection="1">
      <alignment horizontal="left" vertical="center" wrapText="1"/>
    </xf>
    <xf numFmtId="0" fontId="22" fillId="0" borderId="0" xfId="47" applyFont="1" applyFill="1" applyBorder="1" applyAlignment="1" applyProtection="1">
      <alignment horizontal="left" vertical="center" wrapText="1"/>
    </xf>
    <xf numFmtId="0" fontId="23" fillId="0" borderId="0" xfId="47" applyFont="1" applyFill="1" applyBorder="1" applyAlignment="1" applyProtection="1">
      <alignment horizontal="left" vertical="center"/>
    </xf>
    <xf numFmtId="0" fontId="23" fillId="0" borderId="0" xfId="63" applyFont="1" applyFill="1" applyBorder="1" applyAlignment="1" applyProtection="1">
      <alignment vertical="center" wrapText="1"/>
    </xf>
    <xf numFmtId="0" fontId="23" fillId="0" borderId="0" xfId="63" applyFont="1" applyFill="1" applyBorder="1" applyAlignment="1" applyProtection="1">
      <alignment horizontal="left" vertical="center" wrapText="1"/>
    </xf>
    <xf numFmtId="0" fontId="23" fillId="0" borderId="10" xfId="47" applyFont="1" applyFill="1" applyBorder="1" applyAlignment="1" applyProtection="1">
      <alignment vertical="center"/>
    </xf>
    <xf numFmtId="0" fontId="22" fillId="0" borderId="10" xfId="47" applyFont="1" applyFill="1" applyBorder="1" applyAlignment="1" applyProtection="1">
      <alignment horizontal="left" vertical="center" wrapText="1"/>
    </xf>
    <xf numFmtId="0" fontId="23" fillId="0" borderId="0" xfId="47" applyFont="1" applyFill="1" applyAlignment="1" applyProtection="1">
      <alignment horizontal="left"/>
    </xf>
    <xf numFmtId="0" fontId="23" fillId="0" borderId="0" xfId="47" applyFont="1" applyFill="1" applyAlignment="1" applyProtection="1">
      <alignment horizontal="right"/>
    </xf>
    <xf numFmtId="49" fontId="23" fillId="0" borderId="0" xfId="47" applyNumberFormat="1" applyFont="1" applyFill="1" applyAlignment="1" applyProtection="1">
      <alignment horizontal="right"/>
    </xf>
    <xf numFmtId="0" fontId="23" fillId="0" borderId="0" xfId="47" applyFont="1" applyFill="1" applyAlignment="1" applyProtection="1"/>
    <xf numFmtId="49" fontId="23" fillId="0" borderId="0" xfId="47" applyNumberFormat="1" applyFont="1" applyFill="1" applyAlignment="1" applyProtection="1">
      <alignment horizontal="center"/>
    </xf>
    <xf numFmtId="0" fontId="23" fillId="0" borderId="0" xfId="47" applyFont="1" applyFill="1" applyProtection="1"/>
    <xf numFmtId="0" fontId="23" fillId="0" borderId="0" xfId="47" applyFont="1" applyFill="1" applyAlignment="1" applyProtection="1">
      <alignment horizontal="left" vertical="top"/>
    </xf>
    <xf numFmtId="49" fontId="23" fillId="0" borderId="0" xfId="47" applyNumberFormat="1" applyFont="1" applyFill="1" applyAlignment="1" applyProtection="1">
      <alignment horizontal="right" vertical="top"/>
    </xf>
    <xf numFmtId="49" fontId="23" fillId="0" borderId="0" xfId="47" applyNumberFormat="1" applyFont="1" applyFill="1" applyAlignment="1" applyProtection="1">
      <alignment horizontal="center" vertical="top"/>
    </xf>
    <xf numFmtId="0" fontId="23" fillId="0" borderId="0" xfId="47" applyFont="1" applyFill="1" applyBorder="1" applyProtection="1"/>
    <xf numFmtId="0" fontId="23" fillId="0" borderId="0" xfId="47" applyFont="1" applyFill="1" applyAlignment="1" applyProtection="1">
      <alignment horizontal="center"/>
    </xf>
    <xf numFmtId="49" fontId="23" fillId="0" borderId="0" xfId="47" applyNumberFormat="1" applyFont="1" applyFill="1" applyAlignment="1" applyProtection="1">
      <alignment horizontal="center" vertical="center"/>
    </xf>
    <xf numFmtId="0" fontId="23" fillId="0" borderId="0" xfId="52" applyNumberFormat="1" applyFont="1" applyFill="1" applyBorder="1" applyAlignment="1" applyProtection="1">
      <alignment horizontal="left" vertical="center" wrapText="1"/>
    </xf>
    <xf numFmtId="0" fontId="22" fillId="0" borderId="10" xfId="52" applyNumberFormat="1" applyFont="1" applyFill="1" applyBorder="1" applyAlignment="1" applyProtection="1">
      <alignment horizontal="left" vertical="center" wrapText="1"/>
    </xf>
    <xf numFmtId="0" fontId="23" fillId="0" borderId="0" xfId="49" applyFont="1" applyFill="1" applyAlignment="1">
      <alignment vertical="top"/>
    </xf>
    <xf numFmtId="0" fontId="22" fillId="0" borderId="0" xfId="49" applyFont="1" applyFill="1" applyAlignment="1" applyProtection="1">
      <alignment horizontal="justify" vertical="justify"/>
    </xf>
    <xf numFmtId="172" fontId="22" fillId="0" borderId="0" xfId="49" applyNumberFormat="1" applyFont="1" applyFill="1" applyAlignment="1">
      <alignment horizontal="right" vertical="top"/>
    </xf>
    <xf numFmtId="189" fontId="23" fillId="0" borderId="0" xfId="49" applyNumberFormat="1" applyFont="1" applyFill="1" applyAlignment="1">
      <alignment horizontal="right" vertical="top"/>
    </xf>
    <xf numFmtId="0" fontId="23" fillId="0" borderId="0" xfId="49" applyNumberFormat="1" applyFont="1" applyFill="1" applyAlignment="1" applyProtection="1">
      <alignment horizontal="justify" vertical="justify"/>
    </xf>
    <xf numFmtId="171" fontId="23" fillId="0" borderId="0" xfId="49" applyNumberFormat="1" applyFont="1" applyFill="1" applyAlignment="1">
      <alignment horizontal="right" vertical="top"/>
    </xf>
    <xf numFmtId="0" fontId="23" fillId="0" borderId="0" xfId="49" applyFont="1" applyFill="1" applyAlignment="1" applyProtection="1">
      <alignment horizontal="justify" vertical="center"/>
    </xf>
    <xf numFmtId="0" fontId="23" fillId="0" borderId="0" xfId="49" applyFont="1" applyFill="1" applyAlignment="1" applyProtection="1">
      <alignment horizontal="justify" vertical="justify"/>
    </xf>
    <xf numFmtId="0" fontId="23" fillId="0" borderId="0" xfId="49" applyFont="1" applyFill="1" applyBorder="1" applyAlignment="1" applyProtection="1">
      <alignment horizontal="justify" vertical="justify"/>
    </xf>
    <xf numFmtId="189" fontId="23" fillId="0" borderId="0" xfId="49" applyNumberFormat="1" applyFont="1" applyFill="1" applyBorder="1" applyAlignment="1">
      <alignment horizontal="right" vertical="top"/>
    </xf>
    <xf numFmtId="0" fontId="23" fillId="0" borderId="11" xfId="49" applyFont="1" applyFill="1" applyBorder="1" applyAlignment="1">
      <alignment vertical="top"/>
    </xf>
    <xf numFmtId="172" fontId="22" fillId="0" borderId="0" xfId="49" applyNumberFormat="1" applyFont="1" applyFill="1" applyBorder="1" applyAlignment="1">
      <alignment horizontal="right" vertical="top"/>
    </xf>
    <xf numFmtId="0" fontId="22" fillId="0" borderId="0" xfId="49" applyFont="1" applyFill="1" applyBorder="1" applyAlignment="1" applyProtection="1">
      <alignment horizontal="justify" vertical="top"/>
    </xf>
    <xf numFmtId="0" fontId="22" fillId="0" borderId="0" xfId="49" applyFont="1" applyFill="1" applyBorder="1" applyAlignment="1" applyProtection="1">
      <alignment horizontal="justify" vertical="justify"/>
    </xf>
    <xf numFmtId="0" fontId="22" fillId="0" borderId="11" xfId="49" applyFont="1" applyFill="1" applyBorder="1" applyAlignment="1" applyProtection="1">
      <alignment horizontal="justify" vertical="justify"/>
    </xf>
    <xf numFmtId="0" fontId="22" fillId="0" borderId="0" xfId="49" applyFont="1" applyFill="1" applyBorder="1" applyAlignment="1">
      <alignment horizontal="right" vertical="top"/>
    </xf>
    <xf numFmtId="0" fontId="23" fillId="0" borderId="10" xfId="49" applyFont="1" applyFill="1" applyBorder="1" applyAlignment="1">
      <alignment vertical="top"/>
    </xf>
    <xf numFmtId="0" fontId="23" fillId="0" borderId="10" xfId="49" applyFont="1" applyFill="1" applyBorder="1" applyAlignment="1">
      <alignment horizontal="right" vertical="top"/>
    </xf>
    <xf numFmtId="0" fontId="22" fillId="0" borderId="10" xfId="49" applyFont="1" applyFill="1" applyBorder="1" applyAlignment="1" applyProtection="1">
      <alignment horizontal="justify" vertical="justify"/>
    </xf>
    <xf numFmtId="0" fontId="23" fillId="0" borderId="0" xfId="52" applyNumberFormat="1" applyFont="1" applyFill="1" applyAlignment="1" applyProtection="1">
      <alignment horizontal="center"/>
    </xf>
    <xf numFmtId="0" fontId="23" fillId="0" borderId="0" xfId="49" applyFont="1" applyFill="1" applyBorder="1" applyAlignment="1">
      <alignment horizontal="center"/>
    </xf>
    <xf numFmtId="0" fontId="23" fillId="0" borderId="0" xfId="52" applyNumberFormat="1" applyFont="1" applyFill="1" applyBorder="1" applyAlignment="1" applyProtection="1">
      <alignment horizontal="center"/>
    </xf>
    <xf numFmtId="0" fontId="23" fillId="0" borderId="0" xfId="49" applyFont="1" applyFill="1" applyBorder="1" applyAlignment="1">
      <alignment horizontal="center" vertical="top" wrapText="1"/>
    </xf>
    <xf numFmtId="0" fontId="22" fillId="0" borderId="10" xfId="49" applyFont="1" applyFill="1" applyBorder="1" applyAlignment="1" applyProtection="1">
      <alignment horizontal="left" vertical="center" wrapText="1"/>
    </xf>
    <xf numFmtId="0" fontId="23" fillId="0" borderId="0" xfId="0" applyFont="1" applyFill="1" applyBorder="1" applyAlignment="1">
      <alignment vertical="center" wrapText="1"/>
    </xf>
    <xf numFmtId="0" fontId="23" fillId="0" borderId="0" xfId="49" applyFont="1" applyFill="1" applyAlignment="1">
      <alignment horizontal="left" vertical="center"/>
    </xf>
    <xf numFmtId="0" fontId="25" fillId="0" borderId="0" xfId="50" applyNumberFormat="1" applyFont="1" applyFill="1" applyBorder="1" applyAlignment="1" applyProtection="1">
      <alignment horizontal="right"/>
    </xf>
    <xf numFmtId="0" fontId="45" fillId="0" borderId="0" xfId="0" applyNumberFormat="1" applyFont="1" applyFill="1" applyBorder="1" applyAlignment="1" applyProtection="1">
      <alignment horizontal="center"/>
    </xf>
    <xf numFmtId="0" fontId="23" fillId="0" borderId="0" xfId="49" applyFont="1" applyFill="1" applyBorder="1" applyAlignment="1" applyProtection="1">
      <alignment horizontal="left" vertical="center" wrapText="1"/>
    </xf>
    <xf numFmtId="0" fontId="25" fillId="0" borderId="0" xfId="0" applyFont="1" applyFill="1" applyAlignment="1">
      <alignment horizontal="center"/>
    </xf>
    <xf numFmtId="0" fontId="24" fillId="0" borderId="0" xfId="0" applyFont="1" applyFill="1" applyBorder="1" applyAlignment="1">
      <alignment horizontal="right"/>
    </xf>
    <xf numFmtId="0" fontId="23" fillId="0" borderId="0" xfId="49" applyFont="1" applyFill="1" applyBorder="1" applyAlignment="1">
      <alignment horizontal="left" vertical="top" wrapText="1"/>
    </xf>
    <xf numFmtId="0" fontId="22" fillId="0" borderId="0" xfId="49" applyFont="1" applyFill="1" applyBorder="1" applyAlignment="1" applyProtection="1">
      <alignment horizontal="center"/>
    </xf>
    <xf numFmtId="0" fontId="23" fillId="0" borderId="0" xfId="49" applyFont="1" applyFill="1" applyAlignment="1">
      <alignment horizontal="left" vertical="top" wrapText="1"/>
    </xf>
    <xf numFmtId="0" fontId="23" fillId="0" borderId="0" xfId="49" applyNumberFormat="1" applyFont="1" applyFill="1" applyAlignment="1">
      <alignment vertical="top"/>
    </xf>
    <xf numFmtId="0" fontId="22" fillId="0" borderId="0" xfId="49" applyNumberFormat="1" applyFont="1" applyFill="1" applyAlignment="1" applyProtection="1">
      <alignment horizontal="left" vertical="center"/>
    </xf>
    <xf numFmtId="0" fontId="22" fillId="0" borderId="0" xfId="49" applyNumberFormat="1" applyFont="1" applyFill="1" applyAlignment="1">
      <alignment vertical="center"/>
    </xf>
    <xf numFmtId="49" fontId="22" fillId="0" borderId="0" xfId="49" applyNumberFormat="1" applyFont="1" applyFill="1" applyAlignment="1">
      <alignment horizontal="right" vertical="center"/>
    </xf>
    <xf numFmtId="0" fontId="23" fillId="0" borderId="0" xfId="49" applyNumberFormat="1" applyFont="1" applyFill="1" applyBorder="1" applyAlignment="1">
      <alignment horizontal="right" vertical="center"/>
    </xf>
    <xf numFmtId="0" fontId="23" fillId="0" borderId="0" xfId="49" applyNumberFormat="1" applyFont="1" applyFill="1" applyBorder="1" applyAlignment="1" applyProtection="1">
      <alignment horizontal="left" vertical="center"/>
    </xf>
    <xf numFmtId="0" fontId="22" fillId="0" borderId="0" xfId="49" applyNumberFormat="1" applyFont="1" applyFill="1" applyBorder="1" applyAlignment="1">
      <alignment vertical="center"/>
    </xf>
    <xf numFmtId="0" fontId="22" fillId="0" borderId="0" xfId="49" applyNumberFormat="1" applyFont="1" applyFill="1" applyBorder="1" applyAlignment="1" applyProtection="1">
      <alignment horizontal="left" vertical="center"/>
    </xf>
    <xf numFmtId="49" fontId="23" fillId="0" borderId="0" xfId="49" applyNumberFormat="1" applyFont="1" applyFill="1" applyBorder="1" applyAlignment="1">
      <alignment horizontal="right" vertical="center"/>
    </xf>
    <xf numFmtId="0" fontId="23" fillId="0" borderId="10" xfId="49" applyNumberFormat="1" applyFont="1" applyFill="1" applyBorder="1" applyAlignment="1">
      <alignment vertical="top"/>
    </xf>
    <xf numFmtId="0" fontId="23" fillId="0" borderId="10" xfId="49" applyNumberFormat="1" applyFont="1" applyFill="1" applyBorder="1" applyAlignment="1">
      <alignment vertical="center"/>
    </xf>
    <xf numFmtId="0" fontId="22" fillId="0" borderId="10" xfId="49" applyNumberFormat="1" applyFont="1" applyFill="1" applyBorder="1" applyAlignment="1" applyProtection="1">
      <alignment horizontal="left" vertical="center"/>
    </xf>
    <xf numFmtId="0" fontId="23" fillId="0" borderId="0" xfId="62" applyNumberFormat="1" applyFont="1" applyFill="1" applyAlignment="1" applyProtection="1">
      <alignment horizontal="right" vertical="center" wrapText="1"/>
    </xf>
    <xf numFmtId="0" fontId="23" fillId="0" borderId="10" xfId="62" applyNumberFormat="1" applyFont="1" applyFill="1" applyBorder="1" applyAlignment="1" applyProtection="1">
      <alignment horizontal="right" vertical="center" wrapText="1"/>
    </xf>
    <xf numFmtId="0" fontId="23" fillId="0" borderId="0" xfId="49" applyNumberFormat="1" applyFont="1" applyFill="1" applyBorder="1" applyAlignment="1" applyProtection="1">
      <alignment horizontal="right" vertical="center"/>
    </xf>
    <xf numFmtId="164" fontId="23" fillId="0" borderId="0" xfId="62" applyFont="1" applyFill="1" applyBorder="1" applyAlignment="1" applyProtection="1">
      <alignment horizontal="right" vertical="center"/>
    </xf>
    <xf numFmtId="164" fontId="23" fillId="0" borderId="0" xfId="62" applyFont="1" applyFill="1" applyBorder="1" applyAlignment="1">
      <alignment horizontal="right" vertical="center"/>
    </xf>
    <xf numFmtId="164" fontId="23" fillId="0" borderId="10" xfId="62" applyFont="1" applyFill="1" applyBorder="1" applyAlignment="1" applyProtection="1">
      <alignment horizontal="right" vertical="center" wrapText="1"/>
    </xf>
    <xf numFmtId="173" fontId="22" fillId="0" borderId="0" xfId="49" applyNumberFormat="1" applyFont="1" applyFill="1" applyAlignment="1">
      <alignment horizontal="right" vertical="top" wrapText="1"/>
    </xf>
    <xf numFmtId="0" fontId="23" fillId="0" borderId="0" xfId="49" applyNumberFormat="1" applyFont="1" applyFill="1" applyAlignment="1">
      <alignment horizontal="right" vertical="top" wrapText="1"/>
    </xf>
    <xf numFmtId="0" fontId="23" fillId="0" borderId="0" xfId="69" applyFont="1" applyFill="1" applyBorder="1" applyAlignment="1" applyProtection="1">
      <alignment horizontal="left" vertical="center" wrapText="1"/>
    </xf>
    <xf numFmtId="0" fontId="23" fillId="0" borderId="10" xfId="50" applyFont="1" applyFill="1" applyBorder="1" applyAlignment="1">
      <alignment horizontal="left" vertical="top" wrapText="1"/>
    </xf>
    <xf numFmtId="0" fontId="25" fillId="0" borderId="11" xfId="50" applyFont="1" applyFill="1" applyBorder="1" applyAlignment="1">
      <alignment horizontal="right" vertical="top" wrapText="1"/>
    </xf>
    <xf numFmtId="0" fontId="24" fillId="0" borderId="11" xfId="50" applyFont="1" applyFill="1" applyBorder="1" applyAlignment="1" applyProtection="1">
      <alignment horizontal="left"/>
    </xf>
    <xf numFmtId="0" fontId="23" fillId="0" borderId="11" xfId="50" applyFont="1" applyFill="1" applyBorder="1" applyAlignment="1">
      <alignment horizontal="right" vertical="top" wrapText="1"/>
    </xf>
    <xf numFmtId="0" fontId="22" fillId="0" borderId="11" xfId="50" applyFont="1" applyFill="1" applyBorder="1" applyAlignment="1" applyProtection="1">
      <alignment horizontal="left"/>
    </xf>
    <xf numFmtId="164" fontId="25" fillId="0" borderId="0" xfId="62" applyFont="1" applyFill="1" applyBorder="1" applyAlignment="1" applyProtection="1">
      <alignment horizontal="right"/>
    </xf>
    <xf numFmtId="164" fontId="25" fillId="0" borderId="11" xfId="62" applyFont="1" applyFill="1" applyBorder="1" applyAlignment="1" applyProtection="1">
      <alignment horizontal="right" wrapText="1"/>
    </xf>
    <xf numFmtId="0" fontId="25" fillId="0" borderId="0" xfId="62" applyNumberFormat="1" applyFont="1" applyFill="1" applyBorder="1" applyAlignment="1" applyProtection="1">
      <alignment horizontal="right" wrapText="1"/>
    </xf>
    <xf numFmtId="164" fontId="25" fillId="0" borderId="0" xfId="62" applyFont="1" applyFill="1" applyBorder="1" applyAlignment="1" applyProtection="1">
      <alignment horizontal="right" wrapText="1"/>
    </xf>
    <xf numFmtId="164" fontId="25" fillId="0" borderId="10" xfId="62" applyFont="1" applyFill="1" applyBorder="1" applyAlignment="1" applyProtection="1">
      <alignment horizontal="right" wrapText="1"/>
    </xf>
    <xf numFmtId="0" fontId="23" fillId="0" borderId="0" xfId="49" applyFont="1" applyFill="1" applyBorder="1" applyAlignment="1" applyProtection="1">
      <alignment horizontal="right"/>
    </xf>
    <xf numFmtId="171" fontId="23" fillId="0" borderId="0" xfId="70" applyNumberFormat="1" applyFont="1" applyFill="1" applyBorder="1" applyAlignment="1">
      <alignment horizontal="right" vertical="top" wrapText="1"/>
    </xf>
    <xf numFmtId="166" fontId="22" fillId="0" borderId="0" xfId="70" applyNumberFormat="1" applyFont="1" applyFill="1" applyAlignment="1" applyProtection="1">
      <alignment horizontal="left" vertical="top" wrapText="1"/>
    </xf>
    <xf numFmtId="166" fontId="22" fillId="0" borderId="0" xfId="70" applyFont="1" applyFill="1" applyAlignment="1">
      <alignment horizontal="right" vertical="top" wrapText="1"/>
    </xf>
    <xf numFmtId="0" fontId="22" fillId="0" borderId="0" xfId="50" applyFont="1" applyFill="1" applyBorder="1" applyAlignment="1">
      <alignment horizontal="left" vertical="top"/>
    </xf>
    <xf numFmtId="0" fontId="25" fillId="0" borderId="0" xfId="44" applyFont="1" applyFill="1" applyAlignment="1">
      <alignment vertical="top"/>
    </xf>
    <xf numFmtId="0" fontId="24" fillId="0" borderId="0" xfId="44" applyFont="1" applyFill="1" applyAlignment="1">
      <alignment horizontal="right" vertical="top"/>
    </xf>
    <xf numFmtId="0" fontId="25" fillId="0" borderId="0" xfId="44" applyFont="1" applyFill="1" applyAlignment="1">
      <alignment horizontal="right" vertical="top"/>
    </xf>
    <xf numFmtId="201" fontId="24" fillId="0" borderId="0" xfId="44" applyNumberFormat="1" applyFont="1" applyFill="1" applyAlignment="1">
      <alignment horizontal="right" vertical="top"/>
    </xf>
    <xf numFmtId="171" fontId="25" fillId="0" borderId="0" xfId="44" applyNumberFormat="1" applyFont="1" applyFill="1" applyAlignment="1">
      <alignment horizontal="right" vertical="center"/>
    </xf>
    <xf numFmtId="0" fontId="25" fillId="0" borderId="0" xfId="44" applyFont="1" applyFill="1" applyAlignment="1">
      <alignment vertical="center" wrapText="1"/>
    </xf>
    <xf numFmtId="0" fontId="25" fillId="0" borderId="0" xfId="44" applyFont="1" applyFill="1" applyBorder="1" applyAlignment="1">
      <alignment vertical="top"/>
    </xf>
    <xf numFmtId="201" fontId="24" fillId="0" borderId="0" xfId="44" applyNumberFormat="1" applyFont="1" applyFill="1" applyBorder="1" applyAlignment="1">
      <alignment horizontal="right" vertical="top"/>
    </xf>
    <xf numFmtId="0" fontId="24" fillId="0" borderId="0" xfId="44" applyFont="1" applyFill="1" applyBorder="1" applyAlignment="1">
      <alignment vertical="top" wrapText="1"/>
    </xf>
    <xf numFmtId="0" fontId="25" fillId="0" borderId="0" xfId="44" applyFont="1" applyFill="1" applyBorder="1" applyAlignment="1">
      <alignment horizontal="right" vertical="top"/>
    </xf>
    <xf numFmtId="0" fontId="24" fillId="0" borderId="0" xfId="44" applyFont="1" applyFill="1" applyBorder="1" applyAlignment="1" applyProtection="1">
      <alignment horizontal="left" vertical="top" wrapText="1"/>
    </xf>
    <xf numFmtId="0" fontId="24" fillId="0" borderId="0" xfId="44" applyFont="1" applyFill="1" applyBorder="1" applyAlignment="1">
      <alignment horizontal="right" vertical="top"/>
    </xf>
    <xf numFmtId="0" fontId="25" fillId="0" borderId="10" xfId="52" applyFont="1" applyFill="1" applyBorder="1" applyAlignment="1">
      <alignment vertical="top"/>
    </xf>
    <xf numFmtId="0" fontId="23" fillId="0" borderId="10" xfId="44" applyFont="1" applyFill="1" applyBorder="1" applyAlignment="1">
      <alignment horizontal="right" vertical="top"/>
    </xf>
    <xf numFmtId="0" fontId="24" fillId="0" borderId="10" xfId="44" applyFont="1" applyFill="1" applyBorder="1" applyAlignment="1" applyProtection="1">
      <alignment horizontal="left" vertical="top"/>
    </xf>
    <xf numFmtId="0" fontId="23" fillId="0" borderId="11" xfId="0" applyFont="1" applyFill="1" applyBorder="1" applyAlignment="1">
      <alignment horizontal="right"/>
    </xf>
    <xf numFmtId="0" fontId="25" fillId="0" borderId="11" xfId="0" applyFont="1" applyFill="1" applyBorder="1" applyAlignment="1">
      <alignment horizontal="right"/>
    </xf>
    <xf numFmtId="0" fontId="25" fillId="0" borderId="0" xfId="44" applyNumberFormat="1" applyFont="1" applyFill="1" applyAlignment="1">
      <alignment horizontal="right" vertical="top"/>
    </xf>
    <xf numFmtId="164" fontId="25" fillId="0" borderId="0" xfId="62" applyFont="1" applyFill="1" applyAlignment="1">
      <alignment horizontal="right" vertical="top"/>
    </xf>
    <xf numFmtId="0" fontId="25" fillId="0" borderId="0" xfId="44" applyNumberFormat="1" applyFont="1" applyFill="1" applyAlignment="1">
      <alignment horizontal="right"/>
    </xf>
    <xf numFmtId="0" fontId="25" fillId="0" borderId="0" xfId="44" applyNumberFormat="1" applyFont="1" applyFill="1" applyBorder="1" applyAlignment="1" applyProtection="1">
      <alignment horizontal="right" wrapText="1"/>
    </xf>
    <xf numFmtId="0" fontId="25" fillId="0" borderId="0" xfId="44" applyNumberFormat="1" applyFont="1" applyFill="1" applyBorder="1" applyAlignment="1" applyProtection="1">
      <alignment horizontal="right"/>
    </xf>
    <xf numFmtId="0" fontId="25" fillId="0" borderId="11" xfId="44" applyNumberFormat="1" applyFont="1" applyFill="1" applyBorder="1" applyAlignment="1" applyProtection="1">
      <alignment horizontal="right" wrapText="1"/>
    </xf>
    <xf numFmtId="0" fontId="23" fillId="0" borderId="0" xfId="51" applyFont="1" applyFill="1" applyAlignment="1" applyProtection="1">
      <alignment horizontal="right"/>
    </xf>
    <xf numFmtId="0" fontId="23" fillId="0" borderId="10" xfId="44" applyFont="1" applyFill="1" applyBorder="1" applyAlignment="1">
      <alignment horizontal="left"/>
    </xf>
    <xf numFmtId="0" fontId="23" fillId="0" borderId="10" xfId="44" applyFont="1" applyFill="1" applyBorder="1" applyAlignment="1">
      <alignment horizontal="right"/>
    </xf>
    <xf numFmtId="0" fontId="23" fillId="0" borderId="0" xfId="48" applyFont="1" applyFill="1" applyBorder="1" applyAlignment="1" applyProtection="1">
      <alignment horizontal="left" vertical="center" wrapText="1"/>
    </xf>
    <xf numFmtId="167" fontId="23" fillId="0" borderId="0" xfId="0" applyNumberFormat="1" applyFont="1" applyFill="1" applyBorder="1" applyAlignment="1">
      <alignment vertical="top"/>
    </xf>
    <xf numFmtId="0" fontId="22" fillId="0" borderId="11" xfId="48" applyFont="1" applyFill="1" applyBorder="1" applyAlignment="1">
      <alignment horizontal="right" vertical="top" wrapText="1"/>
    </xf>
    <xf numFmtId="0" fontId="22" fillId="0" borderId="11" xfId="48" applyFont="1" applyFill="1" applyBorder="1" applyAlignment="1">
      <alignment vertical="top" wrapText="1"/>
    </xf>
    <xf numFmtId="0" fontId="22" fillId="0" borderId="10" xfId="48" applyFont="1" applyFill="1" applyBorder="1" applyAlignment="1">
      <alignment horizontal="left" vertical="center" wrapText="1"/>
    </xf>
    <xf numFmtId="0" fontId="22" fillId="0" borderId="10" xfId="48" applyFont="1" applyFill="1" applyBorder="1" applyAlignment="1" applyProtection="1">
      <alignment horizontal="left" vertical="center" wrapText="1"/>
    </xf>
    <xf numFmtId="0" fontId="23" fillId="0" borderId="0" xfId="44" applyFont="1" applyFill="1" applyBorder="1" applyAlignment="1">
      <alignment wrapText="1"/>
    </xf>
    <xf numFmtId="0" fontId="22" fillId="0" borderId="0" xfId="49" applyNumberFormat="1" applyFont="1" applyFill="1" applyBorder="1" applyAlignment="1">
      <alignment horizontal="center"/>
    </xf>
    <xf numFmtId="0" fontId="23" fillId="0" borderId="12" xfId="49" applyNumberFormat="1" applyFont="1" applyFill="1" applyBorder="1" applyAlignment="1">
      <alignment horizontal="left" vertical="center" wrapText="1"/>
    </xf>
    <xf numFmtId="0" fontId="23" fillId="0" borderId="0" xfId="49" applyNumberFormat="1" applyFont="1" applyFill="1" applyBorder="1" applyAlignment="1">
      <alignment horizontal="left" vertical="center" wrapText="1"/>
    </xf>
    <xf numFmtId="0" fontId="23" fillId="0" borderId="0" xfId="49" applyFont="1" applyFill="1" applyAlignment="1" applyProtection="1">
      <alignment horizontal="left" vertical="center" wrapText="1"/>
    </xf>
    <xf numFmtId="0" fontId="23" fillId="0" borderId="0" xfId="48" applyFont="1" applyFill="1" applyBorder="1" applyAlignment="1">
      <alignment horizontal="center" vertical="top" wrapText="1"/>
    </xf>
    <xf numFmtId="164" fontId="23" fillId="0" borderId="0" xfId="51" applyNumberFormat="1" applyFont="1" applyFill="1" applyBorder="1" applyAlignment="1" applyProtection="1">
      <alignment horizontal="right"/>
    </xf>
    <xf numFmtId="196" fontId="22" fillId="0" borderId="0" xfId="49" applyNumberFormat="1" applyFont="1" applyFill="1" applyBorder="1" applyAlignment="1">
      <alignment horizontal="right" vertical="top" wrapText="1"/>
    </xf>
    <xf numFmtId="178" fontId="22" fillId="0" borderId="0" xfId="49" applyNumberFormat="1" applyFont="1" applyFill="1" applyBorder="1" applyAlignment="1">
      <alignment horizontal="right" vertical="top" wrapText="1"/>
    </xf>
    <xf numFmtId="0" fontId="22" fillId="0" borderId="10" xfId="49" applyFont="1" applyFill="1" applyBorder="1"/>
    <xf numFmtId="164" fontId="23" fillId="0" borderId="0" xfId="49" applyNumberFormat="1" applyFont="1" applyFill="1" applyBorder="1"/>
    <xf numFmtId="0" fontId="23" fillId="0" borderId="0" xfId="49" applyNumberFormat="1" applyFont="1" applyFill="1" applyBorder="1" applyProtection="1"/>
    <xf numFmtId="167" fontId="23" fillId="0" borderId="0" xfId="49" applyNumberFormat="1" applyFont="1" applyFill="1" applyAlignment="1">
      <alignment vertical="top" wrapText="1"/>
    </xf>
    <xf numFmtId="178" fontId="22" fillId="0" borderId="0" xfId="49" applyNumberFormat="1" applyFont="1" applyFill="1" applyAlignment="1">
      <alignment vertical="top" wrapText="1"/>
    </xf>
    <xf numFmtId="49" fontId="23" fillId="0" borderId="0" xfId="49" applyNumberFormat="1" applyFont="1" applyFill="1" applyAlignment="1">
      <alignment horizontal="right" vertical="top" wrapText="1"/>
    </xf>
    <xf numFmtId="0" fontId="23" fillId="0" borderId="0" xfId="44" applyNumberFormat="1" applyFont="1" applyFill="1" applyBorder="1" applyAlignment="1">
      <alignment horizontal="center"/>
    </xf>
    <xf numFmtId="167" fontId="23" fillId="0" borderId="0" xfId="44" applyNumberFormat="1" applyFont="1" applyFill="1" applyBorder="1" applyAlignment="1">
      <alignment horizontal="right"/>
    </xf>
    <xf numFmtId="172" fontId="22" fillId="0" borderId="0" xfId="44" applyNumberFormat="1" applyFont="1" applyFill="1" applyBorder="1" applyAlignment="1">
      <alignment horizontal="right"/>
    </xf>
    <xf numFmtId="169" fontId="23" fillId="0" borderId="0" xfId="44" applyNumberFormat="1" applyFont="1" applyFill="1" applyBorder="1" applyAlignment="1">
      <alignment horizontal="right"/>
    </xf>
    <xf numFmtId="171" fontId="23" fillId="0" borderId="0" xfId="44" applyNumberFormat="1" applyFont="1" applyFill="1" applyBorder="1" applyAlignment="1">
      <alignment horizontal="right"/>
    </xf>
    <xf numFmtId="169" fontId="23" fillId="0" borderId="0" xfId="44" applyNumberFormat="1" applyFont="1" applyFill="1" applyAlignment="1">
      <alignment horizontal="right"/>
    </xf>
    <xf numFmtId="166" fontId="23" fillId="0" borderId="0" xfId="70" applyFont="1" applyFill="1" applyBorder="1" applyAlignment="1">
      <alignment horizontal="left" vertical="top" wrapText="1"/>
    </xf>
    <xf numFmtId="0" fontId="23" fillId="0" borderId="0" xfId="44" applyFont="1" applyFill="1" applyBorder="1" applyAlignment="1" applyProtection="1">
      <alignment horizontal="left" vertical="center" wrapText="1"/>
    </xf>
    <xf numFmtId="0" fontId="22" fillId="0" borderId="0" xfId="44" applyFont="1" applyFill="1"/>
    <xf numFmtId="0" fontId="22" fillId="0" borderId="0" xfId="44" applyFont="1" applyFill="1" applyBorder="1"/>
    <xf numFmtId="0" fontId="23" fillId="0" borderId="0" xfId="44" applyFont="1" applyFill="1" applyBorder="1" applyAlignment="1">
      <alignment horizontal="center"/>
    </xf>
    <xf numFmtId="175" fontId="22" fillId="0" borderId="0" xfId="44" applyNumberFormat="1" applyFont="1" applyFill="1"/>
    <xf numFmtId="0" fontId="23" fillId="0" borderId="0" xfId="44" applyFont="1" applyFill="1" applyAlignment="1" applyProtection="1">
      <alignment horizontal="left" vertical="center" wrapText="1"/>
    </xf>
    <xf numFmtId="0" fontId="23" fillId="0" borderId="0" xfId="44" applyFont="1" applyFill="1" applyAlignment="1" applyProtection="1">
      <alignment horizontal="left" wrapText="1"/>
    </xf>
    <xf numFmtId="175" fontId="22" fillId="0" borderId="0" xfId="44" applyNumberFormat="1" applyFont="1" applyFill="1" applyBorder="1"/>
    <xf numFmtId="0" fontId="23" fillId="0" borderId="10" xfId="44" applyFont="1" applyFill="1" applyBorder="1" applyAlignment="1">
      <alignment vertical="top"/>
    </xf>
    <xf numFmtId="175" fontId="22" fillId="0" borderId="0" xfId="70" applyNumberFormat="1" applyFont="1" applyFill="1" applyAlignment="1">
      <alignment horizontal="right" vertical="top" wrapText="1"/>
    </xf>
    <xf numFmtId="171" fontId="23" fillId="0" borderId="0" xfId="70" applyNumberFormat="1" applyFont="1" applyFill="1" applyBorder="1" applyAlignment="1">
      <alignment horizontal="right" vertical="center" wrapText="1"/>
    </xf>
    <xf numFmtId="166" fontId="23" fillId="0" borderId="0" xfId="70" applyNumberFormat="1" applyFont="1" applyFill="1" applyBorder="1" applyAlignment="1" applyProtection="1">
      <alignment horizontal="left" vertical="center" wrapText="1"/>
    </xf>
    <xf numFmtId="201" fontId="22" fillId="0" borderId="0" xfId="70" applyNumberFormat="1" applyFont="1" applyFill="1" applyBorder="1" applyAlignment="1" applyProtection="1">
      <alignment horizontal="right" vertical="top" wrapText="1"/>
    </xf>
    <xf numFmtId="166" fontId="23" fillId="0" borderId="11" xfId="70" applyFont="1" applyFill="1" applyBorder="1" applyAlignment="1">
      <alignment horizontal="left" vertical="top" wrapText="1"/>
    </xf>
    <xf numFmtId="166" fontId="23" fillId="0" borderId="0" xfId="70" applyFont="1" applyFill="1" applyBorder="1" applyAlignment="1">
      <alignment horizontal="left" vertical="center" wrapText="1"/>
    </xf>
    <xf numFmtId="178" fontId="22" fillId="0" borderId="0" xfId="49" applyNumberFormat="1" applyFont="1" applyFill="1" applyBorder="1" applyAlignment="1">
      <alignment horizontal="right" vertical="center" wrapText="1"/>
    </xf>
    <xf numFmtId="166" fontId="22" fillId="0" borderId="0" xfId="70" applyNumberFormat="1" applyFont="1" applyFill="1" applyBorder="1" applyAlignment="1" applyProtection="1">
      <alignment horizontal="left" vertical="center" wrapText="1"/>
    </xf>
    <xf numFmtId="166" fontId="22" fillId="0" borderId="11" xfId="70" applyFont="1" applyFill="1" applyBorder="1" applyAlignment="1">
      <alignment horizontal="right" vertical="top" wrapText="1"/>
    </xf>
    <xf numFmtId="166" fontId="22" fillId="0" borderId="11" xfId="70" applyNumberFormat="1" applyFont="1" applyFill="1" applyBorder="1" applyAlignment="1" applyProtection="1">
      <alignment horizontal="left" vertical="top" wrapText="1"/>
    </xf>
    <xf numFmtId="166" fontId="23" fillId="0" borderId="10" xfId="70" applyFont="1" applyFill="1" applyBorder="1" applyAlignment="1">
      <alignment horizontal="left" vertical="top" wrapText="1"/>
    </xf>
    <xf numFmtId="166" fontId="23" fillId="0" borderId="10" xfId="70" applyFont="1" applyFill="1" applyBorder="1" applyAlignment="1">
      <alignment horizontal="right" vertical="top" wrapText="1"/>
    </xf>
    <xf numFmtId="166" fontId="22" fillId="0" borderId="10" xfId="70" applyNumberFormat="1" applyFont="1" applyFill="1" applyBorder="1" applyAlignment="1" applyProtection="1">
      <alignment horizontal="left" vertical="top" wrapText="1"/>
    </xf>
    <xf numFmtId="0" fontId="23" fillId="0" borderId="0" xfId="70" applyNumberFormat="1" applyFont="1" applyFill="1" applyBorder="1" applyAlignment="1" applyProtection="1">
      <alignment horizontal="right"/>
    </xf>
    <xf numFmtId="0" fontId="23" fillId="0" borderId="0" xfId="70" applyNumberFormat="1" applyFont="1" applyFill="1" applyAlignment="1">
      <alignment horizontal="right"/>
    </xf>
    <xf numFmtId="0" fontId="23" fillId="0" borderId="0" xfId="70" applyNumberFormat="1" applyFont="1" applyFill="1" applyBorder="1" applyAlignment="1">
      <alignment horizontal="right"/>
    </xf>
    <xf numFmtId="0" fontId="23" fillId="0" borderId="10" xfId="70" applyNumberFormat="1" applyFont="1" applyFill="1" applyBorder="1" applyAlignment="1" applyProtection="1">
      <alignment horizontal="right" wrapText="1"/>
    </xf>
    <xf numFmtId="0" fontId="23" fillId="0" borderId="0" xfId="70" applyNumberFormat="1" applyFont="1" applyFill="1" applyBorder="1" applyAlignment="1" applyProtection="1">
      <alignment horizontal="right" wrapText="1"/>
    </xf>
    <xf numFmtId="0" fontId="23" fillId="0" borderId="0" xfId="70" applyNumberFormat="1" applyFont="1" applyFill="1" applyBorder="1" applyAlignment="1">
      <alignment horizontal="right" wrapText="1"/>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49" applyNumberFormat="1" applyFont="1" applyFill="1" applyBorder="1" applyAlignment="1" applyProtection="1">
      <alignment horizontal="center"/>
    </xf>
    <xf numFmtId="0" fontId="23" fillId="0" borderId="0" xfId="49" applyFont="1" applyFill="1" applyBorder="1" applyAlignment="1">
      <alignment horizontal="left" vertical="top" wrapText="1"/>
    </xf>
    <xf numFmtId="0" fontId="22" fillId="0" borderId="0" xfId="44" applyNumberFormat="1" applyFont="1" applyFill="1" applyBorder="1" applyAlignment="1" applyProtection="1">
      <alignment horizontal="center"/>
    </xf>
    <xf numFmtId="0" fontId="23" fillId="0" borderId="0" xfId="49" applyFont="1" applyFill="1" applyAlignment="1">
      <alignment horizontal="left" vertical="top" wrapText="1"/>
    </xf>
    <xf numFmtId="0" fontId="23" fillId="0" borderId="0" xfId="44" applyFont="1" applyFill="1" applyBorder="1" applyAlignment="1" applyProtection="1">
      <alignment horizontal="left" vertical="top" wrapText="1"/>
    </xf>
    <xf numFmtId="0" fontId="23" fillId="0" borderId="0" xfId="69" applyFont="1" applyFill="1" applyAlignment="1">
      <alignment horizontal="left" vertical="top" wrapText="1"/>
    </xf>
    <xf numFmtId="0" fontId="23" fillId="0" borderId="0" xfId="69" applyFont="1" applyFill="1" applyAlignment="1">
      <alignment horizontal="right" vertical="top" wrapText="1"/>
    </xf>
    <xf numFmtId="0" fontId="22" fillId="0" borderId="0" xfId="69" applyFont="1" applyFill="1" applyBorder="1" applyAlignment="1">
      <alignment horizontal="right" vertical="top" wrapText="1"/>
    </xf>
    <xf numFmtId="167" fontId="23" fillId="0" borderId="0" xfId="69" applyNumberFormat="1" applyFont="1" applyFill="1" applyBorder="1" applyAlignment="1">
      <alignment horizontal="right" vertical="top" wrapText="1"/>
    </xf>
    <xf numFmtId="0" fontId="23" fillId="0" borderId="0" xfId="69" applyFont="1" applyFill="1" applyBorder="1" applyAlignment="1" applyProtection="1">
      <alignment horizontal="left" vertical="top" wrapText="1"/>
    </xf>
    <xf numFmtId="171" fontId="23" fillId="0" borderId="0" xfId="69" applyNumberFormat="1" applyFont="1" applyFill="1" applyBorder="1" applyAlignment="1">
      <alignment horizontal="right" vertical="top" wrapText="1"/>
    </xf>
    <xf numFmtId="184" fontId="22" fillId="0" borderId="0" xfId="69" applyNumberFormat="1" applyFont="1" applyFill="1" applyBorder="1" applyAlignment="1">
      <alignment horizontal="right" vertical="top" wrapText="1"/>
    </xf>
    <xf numFmtId="49" fontId="23" fillId="0" borderId="0" xfId="69" applyNumberFormat="1" applyFont="1" applyFill="1" applyBorder="1" applyAlignment="1">
      <alignment horizontal="right" vertical="top" wrapText="1"/>
    </xf>
    <xf numFmtId="0" fontId="23" fillId="0" borderId="10" xfId="69" applyFont="1" applyFill="1" applyBorder="1" applyAlignment="1">
      <alignment horizontal="left" vertical="top" wrapText="1"/>
    </xf>
    <xf numFmtId="0" fontId="23" fillId="0" borderId="10" xfId="69" applyFont="1" applyFill="1" applyBorder="1" applyAlignment="1">
      <alignment horizontal="right" vertical="top" wrapText="1"/>
    </xf>
    <xf numFmtId="0" fontId="23" fillId="0" borderId="0" xfId="69" applyFont="1" applyFill="1" applyBorder="1" applyAlignment="1">
      <alignment horizontal="right" vertical="top" wrapText="1"/>
    </xf>
    <xf numFmtId="0" fontId="23" fillId="0" borderId="10" xfId="69" applyNumberFormat="1" applyFont="1" applyFill="1" applyBorder="1" applyAlignment="1" applyProtection="1">
      <alignment horizontal="right"/>
    </xf>
    <xf numFmtId="0" fontId="23" fillId="0" borderId="11" xfId="69" applyNumberFormat="1" applyFont="1" applyFill="1" applyBorder="1" applyAlignment="1" applyProtection="1">
      <alignment horizontal="right"/>
    </xf>
    <xf numFmtId="0" fontId="23" fillId="0" borderId="0" xfId="69" applyNumberFormat="1" applyFont="1" applyFill="1" applyAlignment="1">
      <alignment horizontal="right"/>
    </xf>
    <xf numFmtId="0" fontId="23" fillId="0" borderId="0" xfId="69" applyNumberFormat="1" applyFont="1" applyFill="1" applyBorder="1" applyAlignment="1">
      <alignment horizontal="right"/>
    </xf>
    <xf numFmtId="0" fontId="23" fillId="0" borderId="10" xfId="69" applyNumberFormat="1" applyFont="1" applyFill="1" applyBorder="1" applyAlignment="1">
      <alignment horizontal="right"/>
    </xf>
    <xf numFmtId="0" fontId="23" fillId="0" borderId="0" xfId="44" applyFont="1" applyFill="1" applyAlignment="1">
      <alignment horizontal="left" vertical="center"/>
    </xf>
    <xf numFmtId="167" fontId="23" fillId="0" borderId="0" xfId="49" applyNumberFormat="1" applyFont="1" applyFill="1" applyBorder="1" applyAlignment="1">
      <alignment vertical="top"/>
    </xf>
    <xf numFmtId="49" fontId="22" fillId="0" borderId="0" xfId="0" applyNumberFormat="1" applyFont="1" applyFill="1" applyBorder="1" applyAlignment="1">
      <alignment horizontal="center"/>
    </xf>
    <xf numFmtId="0" fontId="23" fillId="0" borderId="0" xfId="62" applyNumberFormat="1" applyFont="1" applyFill="1" applyAlignment="1">
      <alignment vertical="top"/>
    </xf>
    <xf numFmtId="0" fontId="23" fillId="0" borderId="0" xfId="62" applyNumberFormat="1" applyFont="1" applyFill="1" applyAlignment="1">
      <alignment horizontal="right" vertical="top"/>
    </xf>
    <xf numFmtId="0" fontId="22" fillId="0" borderId="0" xfId="62" applyNumberFormat="1" applyFont="1" applyFill="1" applyAlignment="1" applyProtection="1">
      <alignment horizontal="left" vertical="top"/>
    </xf>
    <xf numFmtId="0" fontId="22" fillId="0" borderId="0" xfId="62" applyNumberFormat="1" applyFont="1" applyFill="1" applyAlignment="1">
      <alignment horizontal="right" vertical="top"/>
    </xf>
    <xf numFmtId="0" fontId="23" fillId="0" borderId="0" xfId="62" applyNumberFormat="1" applyFont="1" applyFill="1" applyAlignment="1" applyProtection="1">
      <alignment horizontal="left" vertical="top"/>
    </xf>
    <xf numFmtId="0" fontId="23" fillId="0" borderId="0" xfId="62" applyNumberFormat="1" applyFont="1" applyFill="1" applyAlignment="1">
      <alignment horizontal="right" vertical="center"/>
    </xf>
    <xf numFmtId="0" fontId="23" fillId="0" borderId="0" xfId="62" applyNumberFormat="1" applyFont="1" applyFill="1" applyAlignment="1" applyProtection="1">
      <alignment horizontal="left" vertical="center"/>
    </xf>
    <xf numFmtId="0" fontId="23" fillId="0" borderId="11" xfId="62" applyNumberFormat="1" applyFont="1" applyFill="1" applyBorder="1" applyAlignment="1">
      <alignment vertical="top"/>
    </xf>
    <xf numFmtId="0" fontId="23" fillId="0" borderId="11" xfId="62" applyNumberFormat="1" applyFont="1" applyFill="1" applyBorder="1" applyAlignment="1">
      <alignment horizontal="right" vertical="top"/>
    </xf>
    <xf numFmtId="0" fontId="23" fillId="0" borderId="11" xfId="62" applyNumberFormat="1" applyFont="1" applyFill="1" applyBorder="1" applyAlignment="1" applyProtection="1">
      <alignment horizontal="left" vertical="top"/>
    </xf>
    <xf numFmtId="0" fontId="23" fillId="0" borderId="10" xfId="62" applyNumberFormat="1" applyFont="1" applyFill="1" applyBorder="1" applyAlignment="1">
      <alignment vertical="top"/>
    </xf>
    <xf numFmtId="0" fontId="23" fillId="0" borderId="10" xfId="62" applyNumberFormat="1" applyFont="1" applyFill="1" applyBorder="1" applyAlignment="1">
      <alignment horizontal="right" vertical="top"/>
    </xf>
    <xf numFmtId="0" fontId="22" fillId="0" borderId="10" xfId="62" applyNumberFormat="1" applyFont="1" applyFill="1" applyBorder="1" applyAlignment="1" applyProtection="1">
      <alignment horizontal="left" vertical="top"/>
    </xf>
    <xf numFmtId="0" fontId="22" fillId="0" borderId="10" xfId="62" applyNumberFormat="1" applyFont="1" applyFill="1" applyBorder="1" applyAlignment="1">
      <alignment horizontal="right" vertical="top"/>
    </xf>
    <xf numFmtId="0" fontId="23" fillId="0" borderId="0" xfId="44" applyFont="1" applyFill="1" applyAlignment="1">
      <alignment wrapText="1"/>
    </xf>
    <xf numFmtId="0" fontId="22" fillId="0" borderId="0" xfId="49" applyFont="1" applyFill="1" applyAlignment="1" applyProtection="1">
      <alignment horizontal="center" vertical="top" wrapText="1"/>
    </xf>
    <xf numFmtId="49" fontId="23" fillId="0" borderId="0" xfId="0" applyNumberFormat="1" applyFont="1" applyFill="1" applyBorder="1" applyAlignment="1">
      <alignment horizontal="right"/>
    </xf>
    <xf numFmtId="181" fontId="23" fillId="0" borderId="0" xfId="49" applyNumberFormat="1" applyFont="1" applyFill="1" applyAlignment="1">
      <alignment horizontal="right" vertical="top" wrapText="1"/>
    </xf>
    <xf numFmtId="0" fontId="22" fillId="0" borderId="0" xfId="44" applyFont="1" applyFill="1" applyAlignment="1">
      <alignment wrapText="1"/>
    </xf>
    <xf numFmtId="167" fontId="23" fillId="0" borderId="0" xfId="44" applyNumberFormat="1" applyFont="1" applyFill="1" applyBorder="1" applyAlignment="1">
      <alignment wrapText="1"/>
    </xf>
    <xf numFmtId="175" fontId="22" fillId="0" borderId="0" xfId="44" applyNumberFormat="1" applyFont="1" applyFill="1" applyBorder="1" applyAlignment="1">
      <alignment wrapText="1"/>
    </xf>
    <xf numFmtId="171" fontId="23" fillId="0" borderId="0" xfId="44" applyNumberFormat="1" applyFont="1" applyFill="1" applyBorder="1" applyAlignment="1">
      <alignment horizontal="right" wrapText="1"/>
    </xf>
    <xf numFmtId="0" fontId="22" fillId="0" borderId="0" xfId="44" applyFont="1" applyFill="1" applyBorder="1" applyAlignment="1">
      <alignment wrapText="1"/>
    </xf>
    <xf numFmtId="49" fontId="23" fillId="0" borderId="0" xfId="44" applyNumberFormat="1" applyFont="1" applyFill="1" applyBorder="1" applyAlignment="1">
      <alignment horizontal="right" wrapText="1"/>
    </xf>
    <xf numFmtId="0" fontId="23" fillId="0" borderId="10" xfId="44" applyFont="1" applyFill="1" applyBorder="1" applyAlignment="1">
      <alignment wrapText="1"/>
    </xf>
    <xf numFmtId="0" fontId="22" fillId="0" borderId="0" xfId="52" applyFont="1" applyFill="1" applyAlignment="1">
      <alignment wrapText="1"/>
    </xf>
    <xf numFmtId="0" fontId="51" fillId="0" borderId="0" xfId="44" applyFont="1" applyFill="1" applyBorder="1" applyAlignment="1">
      <alignment vertical="top"/>
    </xf>
    <xf numFmtId="0" fontId="23" fillId="0" borderId="14" xfId="0" applyFont="1" applyFill="1" applyBorder="1" applyAlignment="1">
      <alignment horizontal="left" vertical="top" wrapText="1"/>
    </xf>
    <xf numFmtId="0" fontId="23" fillId="0" borderId="0" xfId="69" applyFont="1" applyFill="1" applyBorder="1" applyAlignment="1">
      <alignment vertical="top" wrapText="1"/>
    </xf>
    <xf numFmtId="0" fontId="22" fillId="0" borderId="0" xfId="69" applyFont="1" applyFill="1" applyBorder="1" applyAlignment="1">
      <alignment vertical="top" wrapText="1"/>
    </xf>
    <xf numFmtId="169" fontId="23" fillId="0" borderId="0" xfId="52" applyNumberFormat="1" applyFont="1" applyFill="1" applyBorder="1" applyAlignment="1">
      <alignment vertical="top" wrapText="1"/>
    </xf>
    <xf numFmtId="171" fontId="23" fillId="0" borderId="0" xfId="69" applyNumberFormat="1" applyFont="1" applyFill="1" applyBorder="1" applyAlignment="1">
      <alignment horizontal="right" vertical="center" wrapText="1"/>
    </xf>
    <xf numFmtId="167" fontId="23" fillId="0" borderId="0" xfId="49" applyNumberFormat="1" applyFont="1" applyFill="1" applyBorder="1" applyAlignment="1">
      <alignment horizontal="right" vertical="center"/>
    </xf>
    <xf numFmtId="195" fontId="22" fillId="0" borderId="0" xfId="52" applyNumberFormat="1" applyFont="1" applyFill="1" applyBorder="1" applyAlignment="1">
      <alignment vertical="top" wrapText="1"/>
    </xf>
    <xf numFmtId="167" fontId="23" fillId="0" borderId="0" xfId="69" applyNumberFormat="1" applyFont="1" applyFill="1" applyBorder="1" applyAlignment="1">
      <alignment vertical="top" wrapText="1"/>
    </xf>
    <xf numFmtId="175" fontId="22" fillId="0" borderId="0" xfId="69" applyNumberFormat="1" applyFont="1" applyFill="1" applyBorder="1" applyAlignment="1">
      <alignment vertical="top" wrapText="1"/>
    </xf>
    <xf numFmtId="166" fontId="23" fillId="0" borderId="0" xfId="95" applyNumberFormat="1" applyFont="1" applyFill="1" applyBorder="1" applyAlignment="1">
      <alignment horizontal="right" vertical="top" wrapText="1"/>
    </xf>
    <xf numFmtId="169" fontId="23" fillId="0" borderId="0" xfId="52" applyNumberFormat="1" applyFont="1" applyFill="1" applyBorder="1" applyAlignment="1">
      <alignment vertical="center" wrapText="1"/>
    </xf>
    <xf numFmtId="169" fontId="23" fillId="0" borderId="0" xfId="69" applyNumberFormat="1" applyFont="1" applyFill="1" applyBorder="1" applyAlignment="1">
      <alignment vertical="top" wrapText="1"/>
    </xf>
    <xf numFmtId="0" fontId="23" fillId="0" borderId="0" xfId="69" applyNumberFormat="1" applyFont="1" applyFill="1" applyBorder="1" applyAlignment="1">
      <alignment horizontal="right" wrapText="1"/>
    </xf>
    <xf numFmtId="0" fontId="23" fillId="0" borderId="0" xfId="69" applyNumberFormat="1" applyFont="1" applyFill="1" applyBorder="1" applyAlignment="1" applyProtection="1">
      <alignment horizontal="right" wrapText="1"/>
    </xf>
    <xf numFmtId="0" fontId="23" fillId="0" borderId="0" xfId="69" applyNumberFormat="1" applyFont="1" applyFill="1" applyAlignment="1">
      <alignment horizontal="right" wrapText="1"/>
    </xf>
    <xf numFmtId="0" fontId="23" fillId="0" borderId="10" xfId="69" applyNumberFormat="1" applyFont="1" applyFill="1" applyBorder="1" applyAlignment="1" applyProtection="1">
      <alignment horizontal="right" wrapText="1"/>
    </xf>
    <xf numFmtId="0" fontId="23" fillId="0" borderId="11" xfId="69" applyNumberFormat="1" applyFont="1" applyFill="1" applyBorder="1" applyAlignment="1" applyProtection="1">
      <alignment horizontal="right" wrapText="1"/>
    </xf>
    <xf numFmtId="0" fontId="23" fillId="0" borderId="0" xfId="44" applyFont="1" applyFill="1" applyAlignment="1" applyProtection="1">
      <alignment horizontal="right"/>
    </xf>
    <xf numFmtId="0" fontId="22" fillId="0" borderId="10" xfId="49" applyFont="1" applyFill="1" applyBorder="1" applyAlignment="1">
      <alignment horizontal="right" vertical="top"/>
    </xf>
    <xf numFmtId="0" fontId="22" fillId="0" borderId="10" xfId="44" applyFont="1" applyFill="1" applyBorder="1" applyAlignment="1">
      <alignment vertical="top"/>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49" applyNumberFormat="1" applyFont="1" applyFill="1" applyBorder="1" applyAlignment="1" applyProtection="1">
      <alignment horizontal="center"/>
    </xf>
    <xf numFmtId="0" fontId="23" fillId="0" borderId="0" xfId="44" applyFont="1" applyFill="1" applyBorder="1" applyAlignment="1" applyProtection="1">
      <alignment horizontal="left" vertical="top" wrapText="1"/>
    </xf>
    <xf numFmtId="0" fontId="25" fillId="0" borderId="14" xfId="0" applyFont="1" applyFill="1" applyBorder="1" applyAlignment="1">
      <alignment horizontal="center" vertical="center"/>
    </xf>
    <xf numFmtId="0" fontId="23" fillId="0" borderId="10" xfId="62" applyNumberFormat="1" applyFont="1" applyFill="1" applyBorder="1" applyAlignment="1" applyProtection="1">
      <alignment wrapText="1"/>
    </xf>
    <xf numFmtId="202" fontId="23" fillId="0" borderId="0" xfId="62" applyNumberFormat="1" applyFont="1" applyFill="1" applyAlignment="1" applyProtection="1">
      <alignment horizontal="right" wrapText="1"/>
    </xf>
    <xf numFmtId="202" fontId="23" fillId="0" borderId="11" xfId="62" applyNumberFormat="1" applyFont="1" applyFill="1" applyBorder="1" applyAlignment="1" applyProtection="1">
      <alignment horizontal="right" wrapText="1"/>
    </xf>
    <xf numFmtId="0" fontId="23" fillId="0" borderId="0" xfId="51" applyFont="1" applyFill="1" applyBorder="1" applyAlignment="1" applyProtection="1">
      <alignment horizontal="center"/>
    </xf>
    <xf numFmtId="0" fontId="23" fillId="0" borderId="12" xfId="51" applyFont="1" applyFill="1" applyBorder="1" applyAlignment="1" applyProtection="1">
      <alignment horizontal="center" vertical="top"/>
    </xf>
    <xf numFmtId="0" fontId="23" fillId="0" borderId="12" xfId="51" applyFont="1" applyFill="1" applyBorder="1" applyAlignment="1" applyProtection="1">
      <alignment horizontal="center"/>
    </xf>
    <xf numFmtId="0" fontId="23" fillId="0" borderId="0" xfId="51" applyFont="1" applyFill="1" applyBorder="1" applyAlignment="1" applyProtection="1">
      <alignment horizontal="center" vertical="top"/>
    </xf>
    <xf numFmtId="0" fontId="23" fillId="24" borderId="0" xfId="47" applyFont="1" applyFill="1" applyAlignment="1" applyProtection="1"/>
    <xf numFmtId="0" fontId="23" fillId="24" borderId="0" xfId="47" applyFont="1" applyFill="1" applyAlignment="1" applyProtection="1">
      <alignment horizontal="right"/>
    </xf>
    <xf numFmtId="49" fontId="23" fillId="24" borderId="0" xfId="47" applyNumberFormat="1" applyFont="1" applyFill="1" applyAlignment="1" applyProtection="1">
      <alignment horizontal="center"/>
    </xf>
    <xf numFmtId="0" fontId="23" fillId="24" borderId="0" xfId="47" applyFont="1" applyFill="1" applyProtection="1"/>
    <xf numFmtId="202" fontId="23" fillId="0" borderId="10" xfId="62" applyNumberFormat="1" applyFont="1" applyFill="1" applyBorder="1" applyAlignment="1" applyProtection="1">
      <alignment horizontal="right" wrapText="1"/>
    </xf>
    <xf numFmtId="0" fontId="23" fillId="24" borderId="0" xfId="44" applyFont="1" applyFill="1"/>
    <xf numFmtId="0" fontId="23" fillId="24" borderId="0" xfId="49" applyFont="1" applyFill="1"/>
    <xf numFmtId="0" fontId="23" fillId="0" borderId="0" xfId="44" applyFont="1" applyFill="1" applyBorder="1" applyAlignment="1" applyProtection="1">
      <alignment horizontal="left" vertical="top" wrapText="1"/>
    </xf>
    <xf numFmtId="164" fontId="23" fillId="0" borderId="10" xfId="62" applyNumberFormat="1" applyFont="1" applyFill="1" applyBorder="1" applyAlignment="1" applyProtection="1">
      <alignment horizontal="right" wrapText="1"/>
    </xf>
    <xf numFmtId="0" fontId="23" fillId="0" borderId="11" xfId="63" applyNumberFormat="1" applyFont="1" applyFill="1" applyBorder="1" applyAlignment="1" applyProtection="1">
      <alignment horizontal="right" wrapText="1"/>
    </xf>
    <xf numFmtId="0" fontId="23" fillId="0" borderId="0" xfId="47" applyFont="1" applyFill="1" applyBorder="1" applyAlignment="1" applyProtection="1">
      <alignment horizontal="center" vertical="top"/>
    </xf>
    <xf numFmtId="0" fontId="22" fillId="0" borderId="0" xfId="0" applyNumberFormat="1" applyFont="1" applyFill="1" applyBorder="1" applyAlignment="1">
      <alignment horizontal="right"/>
    </xf>
    <xf numFmtId="0" fontId="23" fillId="0" borderId="11" xfId="52" applyNumberFormat="1" applyFont="1" applyFill="1" applyBorder="1" applyAlignment="1" applyProtection="1">
      <alignment horizontal="right" wrapText="1"/>
    </xf>
    <xf numFmtId="180" fontId="23" fillId="0" borderId="11" xfId="62" applyNumberFormat="1" applyFont="1" applyFill="1" applyBorder="1" applyAlignment="1" applyProtection="1">
      <alignment horizontal="right" wrapText="1"/>
    </xf>
    <xf numFmtId="0" fontId="23" fillId="0" borderId="0" xfId="52" applyNumberFormat="1" applyFont="1" applyFill="1" applyBorder="1" applyAlignment="1" applyProtection="1">
      <alignment horizontal="center" vertical="top"/>
    </xf>
    <xf numFmtId="180" fontId="23" fillId="0" borderId="0" xfId="49" applyNumberFormat="1" applyFont="1" applyFill="1" applyBorder="1"/>
    <xf numFmtId="43" fontId="23" fillId="0" borderId="0" xfId="28" applyFont="1" applyFill="1" applyBorder="1" applyAlignment="1">
      <alignment horizontal="center"/>
    </xf>
    <xf numFmtId="43" fontId="22" fillId="0" borderId="0" xfId="28" applyFont="1" applyFill="1" applyBorder="1" applyAlignment="1">
      <alignment horizontal="center"/>
    </xf>
    <xf numFmtId="43" fontId="23" fillId="0" borderId="10" xfId="28" applyFont="1" applyFill="1" applyBorder="1" applyAlignment="1">
      <alignment horizontal="center"/>
    </xf>
    <xf numFmtId="43" fontId="22" fillId="0" borderId="11" xfId="28" applyFont="1" applyFill="1" applyBorder="1" applyAlignment="1" applyProtection="1">
      <alignment horizontal="center"/>
    </xf>
    <xf numFmtId="0" fontId="23" fillId="0" borderId="11" xfId="49" applyFont="1" applyFill="1" applyBorder="1" applyAlignment="1">
      <alignment horizontal="right" wrapText="1"/>
    </xf>
    <xf numFmtId="0" fontId="23" fillId="0" borderId="11" xfId="44" applyNumberFormat="1" applyFont="1" applyFill="1" applyBorder="1"/>
    <xf numFmtId="0" fontId="23" fillId="0" borderId="11" xfId="44" applyFont="1" applyFill="1" applyBorder="1" applyAlignment="1"/>
    <xf numFmtId="1" fontId="23" fillId="0" borderId="10" xfId="62" applyNumberFormat="1" applyFont="1" applyFill="1" applyBorder="1" applyAlignment="1" applyProtection="1">
      <alignment horizontal="right" wrapText="1"/>
    </xf>
    <xf numFmtId="0" fontId="23" fillId="25" borderId="10" xfId="44" applyNumberFormat="1" applyFont="1" applyFill="1" applyBorder="1" applyAlignment="1" applyProtection="1">
      <alignment horizontal="right"/>
    </xf>
    <xf numFmtId="164" fontId="23" fillId="25" borderId="10" xfId="62" applyFont="1" applyFill="1" applyBorder="1" applyAlignment="1" applyProtection="1">
      <alignment horizontal="right"/>
    </xf>
    <xf numFmtId="0" fontId="23" fillId="25" borderId="11" xfId="44" applyNumberFormat="1" applyFont="1" applyFill="1" applyBorder="1" applyAlignment="1" applyProtection="1">
      <alignment horizontal="right"/>
    </xf>
    <xf numFmtId="164" fontId="23" fillId="25" borderId="11" xfId="62" applyFont="1" applyFill="1" applyBorder="1" applyAlignment="1" applyProtection="1">
      <alignment horizontal="right"/>
    </xf>
    <xf numFmtId="0" fontId="23" fillId="0" borderId="11" xfId="44" applyFont="1" applyFill="1" applyBorder="1"/>
    <xf numFmtId="0" fontId="23" fillId="0" borderId="10" xfId="49" applyNumberFormat="1" applyFont="1" applyFill="1" applyBorder="1" applyProtection="1"/>
    <xf numFmtId="0" fontId="23" fillId="0" borderId="0" xfId="49" applyFont="1" applyFill="1" applyAlignment="1" applyProtection="1">
      <alignment horizontal="left" vertical="center"/>
    </xf>
    <xf numFmtId="0" fontId="23" fillId="0" borderId="11" xfId="48" applyNumberFormat="1" applyFont="1" applyFill="1" applyBorder="1" applyAlignment="1" applyProtection="1"/>
    <xf numFmtId="0" fontId="23" fillId="0" borderId="0" xfId="47" applyFont="1" applyFill="1" applyBorder="1" applyAlignment="1" applyProtection="1">
      <alignment horizontal="center" vertical="center"/>
    </xf>
    <xf numFmtId="0" fontId="42" fillId="0" borderId="12" xfId="62" applyNumberFormat="1" applyFont="1" applyFill="1" applyBorder="1" applyAlignment="1" applyProtection="1">
      <alignment horizontal="right" wrapText="1"/>
    </xf>
    <xf numFmtId="43" fontId="23" fillId="0" borderId="0" xfId="28" applyFont="1" applyFill="1" applyBorder="1" applyAlignment="1"/>
    <xf numFmtId="49" fontId="22" fillId="0" borderId="0" xfId="70" applyNumberFormat="1" applyFont="1" applyFill="1" applyBorder="1" applyAlignment="1" applyProtection="1">
      <alignment horizontal="center"/>
    </xf>
    <xf numFmtId="49" fontId="25" fillId="0" borderId="0" xfId="0" applyNumberFormat="1" applyFont="1" applyFill="1" applyAlignment="1">
      <alignment horizontal="center"/>
    </xf>
    <xf numFmtId="49" fontId="23" fillId="0" borderId="0" xfId="44" applyNumberFormat="1" applyFont="1" applyFill="1" applyBorder="1" applyAlignment="1" applyProtection="1">
      <alignment horizontal="center"/>
    </xf>
    <xf numFmtId="49" fontId="23" fillId="0" borderId="0" xfId="44" applyNumberFormat="1" applyFont="1" applyFill="1"/>
    <xf numFmtId="49" fontId="23" fillId="0" borderId="0" xfId="70" applyNumberFormat="1" applyFont="1" applyFill="1" applyAlignment="1"/>
    <xf numFmtId="49" fontId="23" fillId="0" borderId="0" xfId="70" applyNumberFormat="1" applyFont="1" applyFill="1" applyAlignment="1">
      <alignment horizontal="center" vertical="top" wrapText="1"/>
    </xf>
    <xf numFmtId="0" fontId="23" fillId="0" borderId="11" xfId="70" applyNumberFormat="1" applyFont="1" applyFill="1" applyBorder="1" applyAlignment="1">
      <alignment horizontal="right" wrapText="1"/>
    </xf>
    <xf numFmtId="0" fontId="23" fillId="0" borderId="10" xfId="70" applyNumberFormat="1" applyFont="1" applyFill="1" applyBorder="1" applyAlignment="1">
      <alignment horizontal="right" wrapText="1"/>
    </xf>
    <xf numFmtId="0" fontId="23" fillId="0" borderId="0" xfId="47" applyFont="1" applyFill="1" applyBorder="1" applyAlignment="1" applyProtection="1">
      <alignment horizontal="left" vertical="top" wrapText="1"/>
    </xf>
    <xf numFmtId="0" fontId="22" fillId="0" borderId="11" xfId="62" applyNumberFormat="1" applyFont="1" applyFill="1" applyBorder="1" applyAlignment="1" applyProtection="1">
      <alignment horizontal="right" wrapText="1"/>
    </xf>
    <xf numFmtId="0" fontId="23" fillId="0" borderId="11" xfId="69" applyNumberFormat="1" applyFont="1" applyFill="1" applyBorder="1" applyAlignment="1">
      <alignment horizontal="right"/>
    </xf>
    <xf numFmtId="0" fontId="23" fillId="0" borderId="10" xfId="44" applyNumberFormat="1" applyFont="1" applyFill="1" applyBorder="1"/>
    <xf numFmtId="0" fontId="22" fillId="0" borderId="12" xfId="49" applyFont="1" applyFill="1" applyBorder="1" applyAlignment="1" applyProtection="1">
      <alignment horizontal="left" wrapText="1"/>
    </xf>
    <xf numFmtId="43" fontId="23" fillId="0" borderId="11" xfId="28" applyFont="1" applyFill="1" applyBorder="1" applyAlignment="1">
      <alignment horizontal="right"/>
    </xf>
    <xf numFmtId="164" fontId="23" fillId="0" borderId="0" xfId="49" applyNumberFormat="1" applyFont="1" applyFill="1" applyBorder="1" applyAlignment="1">
      <alignment horizontal="right"/>
    </xf>
    <xf numFmtId="49" fontId="22" fillId="0" borderId="0" xfId="44" applyNumberFormat="1" applyFont="1" applyFill="1" applyBorder="1" applyAlignment="1" applyProtection="1">
      <alignment horizontal="center"/>
    </xf>
    <xf numFmtId="49" fontId="25" fillId="0" borderId="0" xfId="0" applyNumberFormat="1" applyFont="1" applyFill="1" applyAlignment="1">
      <alignment horizontal="center" vertical="center"/>
    </xf>
    <xf numFmtId="49" fontId="23" fillId="0" borderId="0" xfId="44" applyNumberFormat="1" applyFont="1" applyFill="1" applyBorder="1"/>
    <xf numFmtId="49" fontId="24" fillId="0" borderId="0" xfId="0" applyNumberFormat="1" applyFont="1" applyFill="1" applyBorder="1" applyAlignment="1">
      <alignment horizontal="center"/>
    </xf>
    <xf numFmtId="49" fontId="23" fillId="0" borderId="0" xfId="0" applyNumberFormat="1" applyFont="1" applyFill="1" applyBorder="1" applyAlignment="1">
      <alignment horizontal="center"/>
    </xf>
    <xf numFmtId="49" fontId="23" fillId="0" borderId="0" xfId="0" applyNumberFormat="1" applyFont="1" applyFill="1" applyAlignment="1">
      <alignment horizontal="center"/>
    </xf>
    <xf numFmtId="49" fontId="25" fillId="0" borderId="0" xfId="0" applyNumberFormat="1" applyFont="1" applyFill="1" applyBorder="1" applyAlignment="1">
      <alignment horizontal="center"/>
    </xf>
    <xf numFmtId="49" fontId="23" fillId="0" borderId="0" xfId="62" applyNumberFormat="1" applyFont="1" applyFill="1" applyBorder="1" applyAlignment="1">
      <alignment horizontal="center" wrapText="1"/>
    </xf>
    <xf numFmtId="49" fontId="23" fillId="0" borderId="0" xfId="44" applyNumberFormat="1" applyFont="1" applyFill="1" applyBorder="1" applyAlignment="1">
      <alignment horizontal="center" wrapText="1"/>
    </xf>
    <xf numFmtId="49" fontId="23" fillId="0" borderId="0" xfId="62" applyNumberFormat="1" applyFont="1" applyFill="1" applyAlignment="1" applyProtection="1">
      <alignment horizontal="center" wrapText="1"/>
    </xf>
    <xf numFmtId="49" fontId="23" fillId="0" borderId="0" xfId="44" applyNumberFormat="1" applyFont="1" applyFill="1" applyBorder="1" applyAlignment="1" applyProtection="1">
      <alignment horizontal="center" wrapText="1"/>
    </xf>
    <xf numFmtId="49" fontId="23" fillId="0" borderId="0" xfId="44" applyNumberFormat="1" applyFont="1" applyFill="1" applyAlignment="1">
      <alignment horizontal="center" wrapText="1"/>
    </xf>
    <xf numFmtId="49" fontId="23" fillId="0" borderId="0" xfId="44" applyNumberFormat="1" applyFont="1" applyFill="1" applyAlignment="1" applyProtection="1">
      <alignment horizontal="center" wrapText="1"/>
    </xf>
    <xf numFmtId="49" fontId="23" fillId="0" borderId="0" xfId="62" applyNumberFormat="1" applyFont="1" applyFill="1" applyBorder="1" applyAlignment="1" applyProtection="1">
      <alignment horizontal="center" wrapText="1"/>
    </xf>
    <xf numFmtId="49" fontId="23" fillId="0" borderId="0" xfId="44" applyNumberFormat="1" applyFont="1" applyFill="1" applyBorder="1" applyAlignment="1">
      <alignment horizontal="center"/>
    </xf>
    <xf numFmtId="49" fontId="23" fillId="0" borderId="0" xfId="0" applyNumberFormat="1" applyFont="1" applyFill="1" applyAlignment="1">
      <alignment horizontal="right"/>
    </xf>
    <xf numFmtId="49" fontId="23" fillId="0" borderId="13" xfId="0" applyNumberFormat="1" applyFont="1" applyFill="1" applyBorder="1" applyAlignment="1">
      <alignment horizontal="right"/>
    </xf>
    <xf numFmtId="49" fontId="23" fillId="0" borderId="0" xfId="44" applyNumberFormat="1" applyFont="1" applyFill="1" applyAlignment="1">
      <alignment vertical="top" wrapText="1"/>
    </xf>
    <xf numFmtId="49" fontId="23" fillId="0" borderId="0" xfId="44" applyNumberFormat="1" applyFont="1" applyFill="1" applyBorder="1" applyAlignment="1">
      <alignment vertical="top" wrapText="1"/>
    </xf>
    <xf numFmtId="49" fontId="23" fillId="0" borderId="10" xfId="44" applyNumberFormat="1" applyFont="1" applyFill="1" applyBorder="1" applyAlignment="1">
      <alignment vertical="top" wrapText="1"/>
    </xf>
    <xf numFmtId="49" fontId="23" fillId="0" borderId="0" xfId="52" applyNumberFormat="1" applyFont="1" applyFill="1" applyBorder="1" applyAlignment="1">
      <alignment vertical="top" wrapText="1"/>
    </xf>
    <xf numFmtId="49" fontId="23" fillId="0" borderId="0" xfId="52" applyNumberFormat="1" applyFont="1" applyFill="1" applyAlignment="1" applyProtection="1">
      <alignment vertical="top" wrapText="1"/>
    </xf>
    <xf numFmtId="49" fontId="23" fillId="0" borderId="0" xfId="47" applyNumberFormat="1" applyFont="1" applyFill="1" applyBorder="1" applyAlignment="1" applyProtection="1">
      <alignment vertical="top"/>
    </xf>
    <xf numFmtId="49" fontId="23" fillId="0" borderId="0" xfId="47" applyNumberFormat="1" applyFont="1" applyFill="1" applyBorder="1" applyAlignment="1" applyProtection="1">
      <alignment horizontal="center" vertical="center"/>
    </xf>
    <xf numFmtId="0" fontId="23" fillId="0" borderId="11" xfId="69" applyNumberFormat="1" applyFont="1" applyFill="1" applyBorder="1" applyAlignment="1">
      <alignment horizontal="right" wrapText="1"/>
    </xf>
    <xf numFmtId="0" fontId="22" fillId="0" borderId="12" xfId="49" applyFont="1" applyFill="1" applyBorder="1" applyAlignment="1" applyProtection="1">
      <alignment horizontal="left" vertical="top" wrapText="1"/>
    </xf>
    <xf numFmtId="0" fontId="23" fillId="0" borderId="0" xfId="49" applyNumberFormat="1" applyFont="1" applyFill="1" applyBorder="1" applyAlignment="1">
      <alignment horizontal="left" vertical="top" wrapText="1"/>
    </xf>
    <xf numFmtId="0" fontId="23" fillId="0" borderId="0" xfId="28" applyNumberFormat="1" applyFont="1" applyFill="1" applyBorder="1" applyAlignment="1">
      <alignment horizontal="right" wrapText="1"/>
    </xf>
    <xf numFmtId="0" fontId="23" fillId="0" borderId="10" xfId="28" applyNumberFormat="1" applyFont="1" applyFill="1" applyBorder="1" applyAlignment="1">
      <alignment horizontal="right" wrapText="1"/>
    </xf>
    <xf numFmtId="0" fontId="23" fillId="0" borderId="12" xfId="49" applyNumberFormat="1" applyFont="1" applyFill="1" applyBorder="1" applyAlignment="1">
      <alignment horizontal="right" vertical="center" wrapText="1"/>
    </xf>
    <xf numFmtId="0" fontId="28" fillId="25" borderId="14" xfId="0" applyFont="1" applyFill="1" applyBorder="1" applyAlignment="1" applyProtection="1">
      <alignment horizontal="left" vertical="center" wrapText="1"/>
    </xf>
    <xf numFmtId="0" fontId="23" fillId="0" borderId="11" xfId="94" applyNumberFormat="1" applyFont="1" applyFill="1" applyBorder="1" applyAlignment="1" applyProtection="1">
      <alignment horizontal="right" wrapText="1"/>
    </xf>
    <xf numFmtId="0" fontId="35" fillId="0" borderId="14" xfId="0" applyFont="1" applyFill="1" applyBorder="1" applyAlignment="1" applyProtection="1">
      <alignment horizontal="left" vertical="center" wrapText="1"/>
    </xf>
    <xf numFmtId="0" fontId="35" fillId="0" borderId="14" xfId="0" applyNumberFormat="1" applyFont="1" applyFill="1" applyBorder="1" applyAlignment="1">
      <alignment vertical="center" wrapText="1"/>
    </xf>
    <xf numFmtId="0" fontId="35" fillId="0" borderId="14" xfId="0" applyFont="1" applyFill="1" applyBorder="1" applyAlignment="1">
      <alignment wrapText="1"/>
    </xf>
    <xf numFmtId="0" fontId="35" fillId="0" borderId="14" xfId="0" applyFont="1" applyFill="1" applyBorder="1" applyAlignment="1">
      <alignment vertical="center" wrapText="1"/>
    </xf>
    <xf numFmtId="0" fontId="23" fillId="0" borderId="14" xfId="0" applyFont="1" applyFill="1" applyBorder="1" applyAlignment="1">
      <alignment horizontal="center" vertical="center"/>
    </xf>
    <xf numFmtId="0" fontId="23" fillId="25" borderId="0" xfId="62" applyNumberFormat="1" applyFont="1" applyFill="1" applyBorder="1" applyAlignment="1" applyProtection="1">
      <alignment horizontal="center" wrapText="1"/>
    </xf>
    <xf numFmtId="166" fontId="23" fillId="0" borderId="11" xfId="70" applyFont="1" applyFill="1" applyBorder="1" applyAlignment="1">
      <alignment horizontal="right" vertical="top" wrapText="1"/>
    </xf>
    <xf numFmtId="175" fontId="22" fillId="0" borderId="0" xfId="70" applyNumberFormat="1" applyFont="1" applyFill="1" applyBorder="1" applyAlignment="1">
      <alignment horizontal="right" vertical="top" wrapText="1"/>
    </xf>
    <xf numFmtId="49" fontId="23" fillId="0" borderId="0" xfId="70" applyNumberFormat="1" applyFont="1" applyFill="1" applyBorder="1" applyAlignment="1">
      <alignment horizontal="right" vertical="top" wrapText="1"/>
    </xf>
    <xf numFmtId="166" fontId="23" fillId="0" borderId="0" xfId="70" applyFont="1" applyFill="1" applyBorder="1" applyAlignment="1">
      <alignment vertical="top" wrapText="1"/>
    </xf>
    <xf numFmtId="166" fontId="22" fillId="0" borderId="0" xfId="70" applyFont="1" applyFill="1" applyBorder="1" applyAlignment="1">
      <alignment vertical="top" wrapText="1"/>
    </xf>
    <xf numFmtId="0" fontId="23" fillId="25" borderId="0" xfId="62" applyNumberFormat="1" applyFont="1" applyFill="1" applyBorder="1" applyAlignment="1">
      <alignment horizontal="right" wrapText="1"/>
    </xf>
    <xf numFmtId="0" fontId="53" fillId="0" borderId="0" xfId="0" applyFont="1" applyFill="1" applyBorder="1" applyAlignment="1">
      <alignment vertical="center" wrapText="1"/>
    </xf>
    <xf numFmtId="0" fontId="25" fillId="0" borderId="0" xfId="0" applyFont="1" applyFill="1" applyAlignment="1">
      <alignment horizontal="center"/>
    </xf>
    <xf numFmtId="0" fontId="25" fillId="0" borderId="0" xfId="0" applyFont="1" applyFill="1" applyAlignment="1">
      <alignment horizontal="center" vertical="top"/>
    </xf>
    <xf numFmtId="0" fontId="23" fillId="0" borderId="0" xfId="50" applyNumberFormat="1" applyFont="1" applyFill="1" applyBorder="1" applyAlignment="1" applyProtection="1">
      <alignment horizontal="center"/>
    </xf>
    <xf numFmtId="0" fontId="22" fillId="0" borderId="0" xfId="49" applyFont="1" applyFill="1" applyBorder="1" applyAlignment="1" applyProtection="1">
      <alignment horizontal="center"/>
    </xf>
    <xf numFmtId="0" fontId="22" fillId="0" borderId="0" xfId="44" applyFont="1" applyFill="1" applyBorder="1" applyAlignment="1" applyProtection="1">
      <alignment horizontal="center"/>
    </xf>
    <xf numFmtId="0" fontId="22" fillId="0" borderId="0" xfId="44" applyFont="1" applyFill="1" applyAlignment="1" applyProtection="1">
      <alignment horizontal="center"/>
    </xf>
    <xf numFmtId="0" fontId="23" fillId="0" borderId="0" xfId="49" applyFont="1" applyFill="1" applyAlignment="1">
      <alignment horizontal="center"/>
    </xf>
    <xf numFmtId="0" fontId="23" fillId="25" borderId="0" xfId="44" applyFont="1" applyFill="1" applyAlignment="1">
      <alignment horizontal="center"/>
    </xf>
    <xf numFmtId="0" fontId="23" fillId="0" borderId="0" xfId="44" applyFont="1" applyFill="1" applyAlignment="1">
      <alignment horizontal="center"/>
    </xf>
    <xf numFmtId="0" fontId="23" fillId="0" borderId="12" xfId="69" applyFont="1" applyFill="1" applyBorder="1" applyAlignment="1">
      <alignment vertical="top" wrapText="1"/>
    </xf>
    <xf numFmtId="0" fontId="22" fillId="0" borderId="12" xfId="69" applyFont="1" applyFill="1" applyBorder="1" applyAlignment="1">
      <alignment vertical="top" wrapText="1"/>
    </xf>
    <xf numFmtId="0" fontId="22" fillId="0" borderId="12" xfId="69" applyFont="1" applyFill="1" applyBorder="1" applyAlignment="1" applyProtection="1">
      <alignment horizontal="left" vertical="top" wrapText="1"/>
    </xf>
    <xf numFmtId="0" fontId="23" fillId="0" borderId="0" xfId="69" applyNumberFormat="1" applyFont="1" applyFill="1" applyBorder="1" applyAlignment="1">
      <alignment horizontal="right" vertical="top" wrapText="1"/>
    </xf>
    <xf numFmtId="175" fontId="23" fillId="0" borderId="0" xfId="69" applyNumberFormat="1" applyFont="1" applyFill="1" applyBorder="1" applyAlignment="1">
      <alignment horizontal="right" vertical="top" wrapText="1"/>
    </xf>
    <xf numFmtId="43" fontId="22" fillId="0" borderId="11" xfId="28" applyFont="1" applyFill="1" applyBorder="1" applyAlignment="1" applyProtection="1">
      <alignment horizontal="center" vertical="center" wrapText="1"/>
    </xf>
    <xf numFmtId="43" fontId="23" fillId="0" borderId="0" xfId="28" applyFont="1" applyFill="1" applyBorder="1" applyAlignment="1">
      <alignment horizontal="center" vertical="center" wrapText="1"/>
    </xf>
    <xf numFmtId="43" fontId="22" fillId="0" borderId="0" xfId="28" applyFont="1" applyFill="1" applyBorder="1" applyAlignment="1">
      <alignment horizontal="center" vertical="center" wrapText="1"/>
    </xf>
    <xf numFmtId="43" fontId="23" fillId="0" borderId="10" xfId="28" applyFont="1" applyFill="1" applyBorder="1" applyAlignment="1">
      <alignment horizontal="center" vertical="center" wrapText="1"/>
    </xf>
    <xf numFmtId="0" fontId="23" fillId="0" borderId="0" xfId="49" applyNumberFormat="1" applyFont="1" applyFill="1" applyAlignment="1">
      <alignment horizontal="center"/>
    </xf>
    <xf numFmtId="0" fontId="23" fillId="0" borderId="0" xfId="44" applyFont="1" applyFill="1" applyAlignment="1">
      <alignment horizontal="center" vertical="top" wrapText="1"/>
    </xf>
    <xf numFmtId="164" fontId="23" fillId="25" borderId="0" xfId="62" applyFont="1" applyFill="1" applyBorder="1" applyAlignment="1" applyProtection="1">
      <alignment horizontal="center" wrapText="1"/>
    </xf>
    <xf numFmtId="0" fontId="23" fillId="0" borderId="0" xfId="62" applyNumberFormat="1" applyFont="1" applyFill="1" applyBorder="1" applyAlignment="1" applyProtection="1">
      <alignment horizontal="center" wrapText="1"/>
    </xf>
    <xf numFmtId="43" fontId="22" fillId="0" borderId="0" xfId="28" applyFont="1" applyFill="1" applyBorder="1" applyAlignment="1" applyProtection="1">
      <alignment horizontal="center" wrapText="1"/>
    </xf>
    <xf numFmtId="0" fontId="25" fillId="0" borderId="0" xfId="0" applyNumberFormat="1" applyFont="1" applyFill="1" applyBorder="1" applyAlignment="1">
      <alignment horizontal="center"/>
    </xf>
    <xf numFmtId="0" fontId="23" fillId="0" borderId="0" xfId="49" applyNumberFormat="1" applyFont="1" applyFill="1" applyBorder="1" applyAlignment="1">
      <alignment horizontal="center"/>
    </xf>
    <xf numFmtId="0" fontId="23" fillId="0" borderId="0" xfId="62" applyNumberFormat="1" applyFont="1" applyFill="1" applyAlignment="1" applyProtection="1">
      <alignment horizontal="center" wrapText="1"/>
    </xf>
    <xf numFmtId="0" fontId="25" fillId="0" borderId="0" xfId="62" applyNumberFormat="1" applyFont="1" applyFill="1" applyBorder="1" applyAlignment="1" applyProtection="1">
      <alignment horizontal="center" wrapText="1"/>
    </xf>
    <xf numFmtId="0" fontId="25" fillId="0" borderId="0" xfId="94" applyNumberFormat="1" applyFont="1" applyFill="1" applyBorder="1" applyAlignment="1" applyProtection="1">
      <alignment horizontal="center" wrapText="1"/>
    </xf>
    <xf numFmtId="0" fontId="23" fillId="0" borderId="0" xfId="49" applyNumberFormat="1" applyFont="1" applyFill="1" applyBorder="1" applyAlignment="1" applyProtection="1">
      <alignment horizontal="center" vertical="center"/>
    </xf>
    <xf numFmtId="0" fontId="23" fillId="0" borderId="0" xfId="49" applyNumberFormat="1" applyFont="1" applyFill="1" applyBorder="1" applyAlignment="1">
      <alignment horizontal="center" vertical="center"/>
    </xf>
    <xf numFmtId="0" fontId="23" fillId="0" borderId="0" xfId="62" applyNumberFormat="1" applyFont="1" applyFill="1" applyAlignment="1" applyProtection="1">
      <alignment horizontal="center" vertical="center" wrapText="1"/>
    </xf>
    <xf numFmtId="0" fontId="23" fillId="0" borderId="0" xfId="62" applyNumberFormat="1" applyFont="1" applyFill="1" applyBorder="1" applyAlignment="1" applyProtection="1">
      <alignment horizontal="center" vertical="center" wrapText="1"/>
    </xf>
    <xf numFmtId="0" fontId="23" fillId="0" borderId="0" xfId="62" applyNumberFormat="1" applyFont="1" applyFill="1" applyBorder="1" applyAlignment="1">
      <alignment horizontal="center" wrapText="1"/>
    </xf>
    <xf numFmtId="0" fontId="23" fillId="0" borderId="0" xfId="49" applyNumberFormat="1" applyFont="1" applyFill="1" applyBorder="1" applyAlignment="1">
      <alignment horizontal="center" vertical="top" wrapText="1"/>
    </xf>
    <xf numFmtId="182" fontId="23" fillId="0" borderId="0" xfId="49" applyNumberFormat="1" applyFont="1" applyFill="1" applyBorder="1" applyAlignment="1">
      <alignment horizontal="center"/>
    </xf>
    <xf numFmtId="182" fontId="23" fillId="0" borderId="0" xfId="62" applyNumberFormat="1" applyFont="1" applyFill="1" applyBorder="1" applyAlignment="1" applyProtection="1">
      <alignment horizontal="center" wrapText="1"/>
    </xf>
    <xf numFmtId="182" fontId="23" fillId="0" borderId="0" xfId="49" applyNumberFormat="1" applyFont="1" applyFill="1" applyBorder="1" applyAlignment="1" applyProtection="1">
      <alignment horizontal="center"/>
    </xf>
    <xf numFmtId="0" fontId="23" fillId="0" borderId="0" xfId="52" applyNumberFormat="1" applyFont="1" applyFill="1" applyAlignment="1">
      <alignment horizontal="center"/>
    </xf>
    <xf numFmtId="164" fontId="23" fillId="0" borderId="0" xfId="62" applyFont="1" applyFill="1" applyBorder="1" applyAlignment="1">
      <alignment horizontal="center" wrapText="1"/>
    </xf>
    <xf numFmtId="182" fontId="23" fillId="0" borderId="0" xfId="52" applyNumberFormat="1" applyFont="1" applyFill="1" applyAlignment="1">
      <alignment horizontal="center"/>
    </xf>
    <xf numFmtId="0" fontId="23" fillId="0" borderId="0" xfId="52" applyNumberFormat="1" applyFont="1" applyFill="1" applyAlignment="1" applyProtection="1">
      <alignment horizontal="center" wrapText="1"/>
    </xf>
    <xf numFmtId="0" fontId="23" fillId="0" borderId="0" xfId="52" applyNumberFormat="1" applyFont="1" applyFill="1" applyBorder="1" applyAlignment="1" applyProtection="1">
      <alignment horizontal="center" wrapText="1"/>
    </xf>
    <xf numFmtId="164" fontId="23" fillId="0" borderId="0" xfId="62" applyFont="1" applyFill="1" applyAlignment="1" applyProtection="1">
      <alignment horizontal="center" wrapText="1"/>
    </xf>
    <xf numFmtId="0" fontId="23" fillId="0" borderId="0" xfId="47" applyNumberFormat="1" applyFont="1" applyFill="1" applyBorder="1" applyAlignment="1" applyProtection="1">
      <alignment horizontal="center"/>
    </xf>
    <xf numFmtId="0" fontId="23" fillId="0" borderId="0" xfId="47" applyNumberFormat="1" applyFont="1" applyFill="1" applyBorder="1" applyAlignment="1" applyProtection="1">
      <alignment horizontal="center" wrapText="1"/>
    </xf>
    <xf numFmtId="0" fontId="23" fillId="0" borderId="0" xfId="47" applyNumberFormat="1" applyFont="1" applyFill="1" applyAlignment="1" applyProtection="1">
      <alignment horizontal="center" wrapText="1"/>
    </xf>
    <xf numFmtId="0" fontId="23" fillId="0" borderId="0" xfId="63" applyNumberFormat="1" applyFont="1" applyFill="1" applyBorder="1" applyAlignment="1" applyProtection="1">
      <alignment horizontal="center" wrapText="1"/>
    </xf>
    <xf numFmtId="164" fontId="23" fillId="0" borderId="0" xfId="62" applyFont="1" applyFill="1" applyBorder="1" applyAlignment="1" applyProtection="1">
      <alignment horizontal="center" vertical="top" wrapText="1"/>
    </xf>
    <xf numFmtId="0" fontId="23" fillId="0" borderId="0" xfId="47" applyFont="1" applyFill="1" applyBorder="1" applyAlignment="1" applyProtection="1">
      <alignment horizontal="center"/>
    </xf>
    <xf numFmtId="49" fontId="23" fillId="0" borderId="0" xfId="70" applyNumberFormat="1" applyFont="1" applyFill="1" applyBorder="1" applyAlignment="1" applyProtection="1">
      <alignment horizontal="center"/>
    </xf>
    <xf numFmtId="49" fontId="23" fillId="0" borderId="0" xfId="70" applyNumberFormat="1" applyFont="1" applyFill="1" applyAlignment="1">
      <alignment horizontal="center"/>
    </xf>
    <xf numFmtId="49" fontId="23" fillId="0" borderId="0" xfId="70" applyNumberFormat="1" applyFont="1" applyFill="1" applyBorder="1" applyAlignment="1">
      <alignment horizontal="center"/>
    </xf>
    <xf numFmtId="49" fontId="23" fillId="0" borderId="0" xfId="70" applyNumberFormat="1" applyFont="1" applyFill="1" applyBorder="1" applyAlignment="1" applyProtection="1">
      <alignment horizontal="center" wrapText="1"/>
    </xf>
    <xf numFmtId="49" fontId="23" fillId="0" borderId="0" xfId="70" applyNumberFormat="1" applyFont="1" applyFill="1" applyBorder="1" applyAlignment="1">
      <alignment horizontal="center" wrapText="1"/>
    </xf>
    <xf numFmtId="49" fontId="23" fillId="0" borderId="0" xfId="70" applyNumberFormat="1" applyFont="1" applyFill="1" applyAlignment="1">
      <alignment horizontal="center" wrapText="1"/>
    </xf>
    <xf numFmtId="0" fontId="23" fillId="0" borderId="10" xfId="48" applyNumberFormat="1" applyFont="1" applyFill="1" applyBorder="1" applyAlignment="1">
      <alignment horizontal="right"/>
    </xf>
    <xf numFmtId="202" fontId="23" fillId="0" borderId="10" xfId="49" applyNumberFormat="1" applyFont="1" applyFill="1" applyBorder="1" applyAlignment="1">
      <alignment horizontal="right" wrapText="1"/>
    </xf>
    <xf numFmtId="0" fontId="23" fillId="0" borderId="11" xfId="69" applyFont="1" applyFill="1" applyBorder="1" applyAlignment="1">
      <alignment horizontal="left" vertical="top" wrapText="1"/>
    </xf>
    <xf numFmtId="0" fontId="23" fillId="0" borderId="11" xfId="69" applyFont="1" applyFill="1" applyBorder="1" applyAlignment="1">
      <alignment horizontal="right" vertical="top" wrapText="1"/>
    </xf>
    <xf numFmtId="0" fontId="23" fillId="0" borderId="0" xfId="69" applyNumberFormat="1" applyFont="1" applyFill="1" applyAlignment="1" applyProtection="1">
      <alignment horizontal="center"/>
    </xf>
    <xf numFmtId="0" fontId="23" fillId="0" borderId="0" xfId="69" applyNumberFormat="1" applyFont="1" applyFill="1" applyBorder="1" applyAlignment="1" applyProtection="1">
      <alignment horizontal="center"/>
    </xf>
    <xf numFmtId="0" fontId="23" fillId="0" borderId="0" xfId="69" applyNumberFormat="1" applyFont="1" applyFill="1" applyAlignment="1">
      <alignment horizontal="center"/>
    </xf>
    <xf numFmtId="0" fontId="23" fillId="0" borderId="0" xfId="69" applyNumberFormat="1" applyFont="1" applyFill="1" applyBorder="1" applyAlignment="1">
      <alignment horizontal="center"/>
    </xf>
    <xf numFmtId="43" fontId="22" fillId="0" borderId="0" xfId="28" applyFont="1" applyFill="1" applyBorder="1" applyAlignment="1">
      <alignment wrapText="1"/>
    </xf>
    <xf numFmtId="0" fontId="22" fillId="0" borderId="11" xfId="62" applyNumberFormat="1" applyFont="1" applyFill="1" applyBorder="1" applyAlignment="1">
      <alignment vertical="top"/>
    </xf>
    <xf numFmtId="0" fontId="23" fillId="25" borderId="10" xfId="44" applyFont="1" applyFill="1" applyBorder="1" applyAlignment="1"/>
    <xf numFmtId="0" fontId="23" fillId="25" borderId="10" xfId="62" applyNumberFormat="1" applyFont="1" applyFill="1" applyBorder="1" applyAlignment="1" applyProtection="1">
      <alignment horizontal="right"/>
    </xf>
    <xf numFmtId="0" fontId="42" fillId="0" borderId="12" xfId="49" applyNumberFormat="1" applyFont="1" applyFill="1" applyBorder="1" applyAlignment="1"/>
    <xf numFmtId="164" fontId="42" fillId="0" borderId="12" xfId="62" applyFont="1" applyFill="1" applyBorder="1" applyAlignment="1">
      <alignment horizontal="right"/>
    </xf>
    <xf numFmtId="0" fontId="42" fillId="0" borderId="12" xfId="49" applyNumberFormat="1" applyFont="1" applyFill="1" applyBorder="1" applyAlignment="1" applyProtection="1"/>
    <xf numFmtId="0" fontId="25" fillId="0" borderId="0" xfId="49" applyFont="1" applyFill="1" applyBorder="1" applyAlignment="1">
      <alignment horizontal="left" vertical="top" wrapText="1"/>
    </xf>
    <xf numFmtId="0" fontId="24" fillId="0" borderId="0" xfId="49" applyFont="1" applyFill="1" applyBorder="1" applyAlignment="1">
      <alignment horizontal="right" vertical="top" wrapText="1"/>
    </xf>
    <xf numFmtId="0" fontId="24" fillId="0" borderId="0" xfId="49" applyFont="1" applyFill="1" applyBorder="1" applyAlignment="1" applyProtection="1">
      <alignment horizontal="left" vertical="top" wrapText="1"/>
    </xf>
    <xf numFmtId="0" fontId="25" fillId="0" borderId="0" xfId="62" applyNumberFormat="1" applyFont="1" applyFill="1" applyAlignment="1" applyProtection="1">
      <alignment horizontal="center" wrapText="1"/>
    </xf>
    <xf numFmtId="49" fontId="24" fillId="0" borderId="0" xfId="49" applyNumberFormat="1" applyFont="1" applyFill="1" applyBorder="1" applyAlignment="1">
      <alignment horizontal="right" vertical="top" wrapText="1"/>
    </xf>
    <xf numFmtId="0" fontId="25" fillId="0" borderId="14" xfId="0" applyFont="1" applyFill="1" applyBorder="1" applyAlignment="1">
      <alignment horizontal="right" vertical="center"/>
    </xf>
    <xf numFmtId="0" fontId="53" fillId="0" borderId="0" xfId="0" applyFont="1" applyFill="1" applyBorder="1" applyAlignment="1"/>
    <xf numFmtId="18" fontId="52" fillId="0" borderId="0" xfId="0" applyNumberFormat="1" applyFont="1" applyFill="1" applyAlignment="1">
      <alignment wrapText="1"/>
    </xf>
    <xf numFmtId="43" fontId="23" fillId="0" borderId="14" xfId="28" applyFont="1" applyFill="1" applyBorder="1" applyAlignment="1" applyProtection="1">
      <alignment horizontal="right" wrapText="1"/>
    </xf>
    <xf numFmtId="43" fontId="25" fillId="0" borderId="14" xfId="28" applyFont="1" applyFill="1" applyBorder="1" applyAlignment="1" applyProtection="1">
      <alignment horizontal="right" vertical="center" wrapText="1"/>
    </xf>
    <xf numFmtId="43" fontId="35" fillId="0" borderId="14" xfId="28" applyFont="1" applyFill="1" applyBorder="1" applyAlignment="1">
      <alignment vertical="center" wrapText="1"/>
    </xf>
    <xf numFmtId="0" fontId="35" fillId="25" borderId="19" xfId="0" applyFont="1" applyFill="1" applyBorder="1" applyAlignment="1" applyProtection="1">
      <alignment horizontal="center" vertical="center" wrapText="1"/>
    </xf>
    <xf numFmtId="0" fontId="23" fillId="25" borderId="14" xfId="0" applyFont="1" applyFill="1" applyBorder="1" applyAlignment="1">
      <alignment horizontal="right"/>
    </xf>
    <xf numFmtId="0" fontId="25" fillId="25" borderId="14" xfId="0" applyFont="1" applyFill="1" applyBorder="1" applyAlignment="1">
      <alignment horizontal="right" vertical="center"/>
    </xf>
    <xf numFmtId="0" fontId="35" fillId="25" borderId="14" xfId="0" applyNumberFormat="1" applyFont="1" applyFill="1" applyBorder="1" applyAlignment="1">
      <alignment vertical="center" wrapText="1"/>
    </xf>
    <xf numFmtId="43" fontId="35" fillId="25" borderId="14" xfId="28" applyFont="1" applyFill="1" applyBorder="1" applyAlignment="1">
      <alignment vertical="center" wrapText="1"/>
    </xf>
    <xf numFmtId="0" fontId="35" fillId="25" borderId="14" xfId="0" applyFont="1" applyFill="1" applyBorder="1" applyAlignment="1">
      <alignment vertical="center" wrapText="1"/>
    </xf>
    <xf numFmtId="0" fontId="53" fillId="25" borderId="0" xfId="0" applyFont="1" applyFill="1" applyBorder="1" applyAlignment="1">
      <alignment vertical="center" wrapText="1"/>
    </xf>
    <xf numFmtId="0" fontId="23" fillId="25" borderId="0" xfId="46" applyFont="1" applyFill="1"/>
    <xf numFmtId="0" fontId="23" fillId="0" borderId="0" xfId="47" applyFont="1" applyFill="1" applyBorder="1" applyAlignment="1" applyProtection="1">
      <alignment horizontal="left" vertical="top" wrapText="1"/>
    </xf>
    <xf numFmtId="0" fontId="25" fillId="0" borderId="0" xfId="0" applyFont="1" applyFill="1" applyAlignment="1">
      <alignment horizontal="center"/>
    </xf>
    <xf numFmtId="0" fontId="23" fillId="0" borderId="0" xfId="50" applyNumberFormat="1" applyFont="1" applyFill="1" applyBorder="1" applyAlignment="1" applyProtection="1">
      <alignment horizontal="center"/>
    </xf>
    <xf numFmtId="0" fontId="23" fillId="0" borderId="0" xfId="52" applyNumberFormat="1" applyFont="1" applyFill="1" applyBorder="1" applyAlignment="1" applyProtection="1">
      <alignment horizontal="left" vertical="top"/>
    </xf>
    <xf numFmtId="0" fontId="22" fillId="0" borderId="0" xfId="52" applyNumberFormat="1" applyFont="1" applyFill="1" applyBorder="1" applyAlignment="1" applyProtection="1">
      <alignment horizontal="center"/>
    </xf>
    <xf numFmtId="0" fontId="22" fillId="0" borderId="0" xfId="49" applyFont="1" applyFill="1" applyAlignment="1" applyProtection="1">
      <alignment horizontal="center"/>
    </xf>
    <xf numFmtId="0" fontId="22" fillId="0" borderId="0" xfId="49" applyNumberFormat="1" applyFont="1" applyFill="1" applyBorder="1" applyAlignment="1" applyProtection="1">
      <alignment horizontal="center"/>
    </xf>
    <xf numFmtId="0" fontId="22" fillId="0" borderId="0" xfId="49" applyFont="1" applyFill="1" applyBorder="1" applyAlignment="1" applyProtection="1">
      <alignment horizontal="center"/>
    </xf>
    <xf numFmtId="0" fontId="23" fillId="0" borderId="0" xfId="49" applyFont="1" applyFill="1" applyAlignment="1">
      <alignment horizontal="center"/>
    </xf>
    <xf numFmtId="0" fontId="23" fillId="0" borderId="0" xfId="49" applyFont="1" applyFill="1" applyBorder="1" applyAlignment="1">
      <alignment horizontal="left" vertical="top"/>
    </xf>
    <xf numFmtId="0" fontId="23" fillId="0" borderId="0" xfId="49" applyFont="1" applyFill="1" applyBorder="1" applyAlignment="1">
      <alignment horizontal="left"/>
    </xf>
    <xf numFmtId="0" fontId="23" fillId="0" borderId="0" xfId="44" applyFont="1" applyFill="1" applyBorder="1" applyAlignment="1">
      <alignment horizontal="left" vertical="top" wrapText="1"/>
    </xf>
    <xf numFmtId="43" fontId="23" fillId="0" borderId="10" xfId="28" applyFont="1" applyFill="1" applyBorder="1" applyAlignment="1" applyProtection="1">
      <alignment horizontal="right" wrapText="1"/>
    </xf>
    <xf numFmtId="1" fontId="23" fillId="0" borderId="11" xfId="52" applyNumberFormat="1" applyFont="1" applyFill="1" applyBorder="1" applyAlignment="1" applyProtection="1">
      <alignment horizontal="right"/>
    </xf>
    <xf numFmtId="182" fontId="23" fillId="0" borderId="0" xfId="52" applyNumberFormat="1" applyFont="1" applyFill="1" applyAlignment="1" applyProtection="1">
      <alignment horizontal="center"/>
    </xf>
    <xf numFmtId="164" fontId="23" fillId="0" borderId="0" xfId="52" applyNumberFormat="1" applyFont="1" applyFill="1" applyBorder="1" applyAlignment="1" applyProtection="1">
      <alignment horizontal="right"/>
    </xf>
    <xf numFmtId="180" fontId="23" fillId="0" borderId="10" xfId="52" applyNumberFormat="1" applyFont="1" applyFill="1" applyBorder="1" applyAlignment="1">
      <alignment horizontal="right"/>
    </xf>
    <xf numFmtId="0" fontId="23" fillId="0" borderId="0" xfId="47" applyFont="1" applyFill="1" applyBorder="1" applyAlignment="1" applyProtection="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3" fillId="0" borderId="0" xfId="52" applyNumberFormat="1" applyFont="1" applyFill="1" applyBorder="1" applyAlignment="1" applyProtection="1">
      <alignment horizontal="left" vertical="top"/>
    </xf>
    <xf numFmtId="49" fontId="23" fillId="0" borderId="0" xfId="51" applyNumberFormat="1" applyFont="1" applyFill="1" applyBorder="1" applyAlignment="1" applyProtection="1">
      <alignment horizontal="center" vertical="top"/>
    </xf>
    <xf numFmtId="0" fontId="23" fillId="0" borderId="0" xfId="44" applyFont="1" applyFill="1" applyAlignment="1">
      <alignment horizontal="left" vertical="top" wrapText="1"/>
    </xf>
    <xf numFmtId="0" fontId="22" fillId="0" borderId="0" xfId="44" applyNumberFormat="1" applyFont="1" applyFill="1" applyBorder="1" applyAlignment="1" applyProtection="1">
      <alignment horizontal="center"/>
    </xf>
    <xf numFmtId="0" fontId="23" fillId="0" borderId="0" xfId="44" applyFont="1" applyFill="1" applyBorder="1" applyAlignment="1">
      <alignment vertical="top" wrapText="1"/>
    </xf>
    <xf numFmtId="0" fontId="23" fillId="0" borderId="0" xfId="49" applyFont="1" applyFill="1" applyBorder="1" applyAlignment="1">
      <alignment horizontal="left" vertical="top"/>
    </xf>
    <xf numFmtId="0" fontId="23" fillId="0" borderId="0" xfId="44" applyFont="1" applyFill="1" applyAlignment="1">
      <alignment horizontal="center"/>
    </xf>
    <xf numFmtId="0" fontId="23" fillId="0" borderId="0" xfId="69" applyFont="1" applyFill="1" applyBorder="1" applyAlignment="1">
      <alignment horizontal="left" vertical="top" wrapText="1"/>
    </xf>
    <xf numFmtId="0" fontId="23" fillId="25" borderId="11" xfId="62" applyNumberFormat="1" applyFont="1" applyFill="1" applyBorder="1" applyAlignment="1" applyProtection="1">
      <alignment horizontal="right" wrapText="1"/>
    </xf>
    <xf numFmtId="43" fontId="23" fillId="0" borderId="11" xfId="28" applyFont="1" applyFill="1" applyBorder="1"/>
    <xf numFmtId="0" fontId="25" fillId="0" borderId="0" xfId="44" applyNumberFormat="1" applyFont="1" applyFill="1" applyBorder="1" applyAlignment="1">
      <alignment horizontal="right"/>
    </xf>
    <xf numFmtId="164" fontId="25" fillId="0" borderId="0" xfId="62" applyFont="1" applyFill="1" applyBorder="1" applyAlignment="1">
      <alignment horizontal="right"/>
    </xf>
    <xf numFmtId="0" fontId="23" fillId="0" borderId="0" xfId="48" applyNumberFormat="1" applyFont="1" applyFill="1" applyBorder="1" applyAlignment="1">
      <alignment horizontal="right" vertical="top" wrapText="1"/>
    </xf>
    <xf numFmtId="0" fontId="23" fillId="0" borderId="10" xfId="48" applyNumberFormat="1" applyFont="1" applyFill="1" applyBorder="1" applyAlignment="1" applyProtection="1">
      <alignment horizontal="right"/>
    </xf>
    <xf numFmtId="0" fontId="28" fillId="25" borderId="14" xfId="0" applyFont="1" applyFill="1" applyBorder="1" applyAlignment="1" applyProtection="1">
      <alignment horizontal="left" vertical="center" wrapText="1"/>
    </xf>
    <xf numFmtId="0" fontId="27" fillId="0" borderId="0" xfId="0" applyFont="1" applyAlignment="1">
      <alignment horizontal="center"/>
    </xf>
    <xf numFmtId="0" fontId="23" fillId="0" borderId="0" xfId="47" applyFont="1" applyFill="1" applyBorder="1" applyAlignment="1" applyProtection="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2" fillId="0" borderId="0" xfId="47" applyFont="1" applyFill="1" applyAlignment="1" applyProtection="1">
      <alignment horizontal="center"/>
    </xf>
    <xf numFmtId="0" fontId="25" fillId="0" borderId="0" xfId="0" applyFont="1" applyFill="1" applyAlignment="1">
      <alignment horizontal="center" vertical="top"/>
    </xf>
    <xf numFmtId="0" fontId="23" fillId="0" borderId="0" xfId="50" applyNumberFormat="1" applyFont="1" applyFill="1" applyBorder="1" applyAlignment="1" applyProtection="1">
      <alignment horizontal="center"/>
    </xf>
    <xf numFmtId="0" fontId="23" fillId="0" borderId="0" xfId="52" applyNumberFormat="1" applyFont="1" applyFill="1" applyBorder="1" applyAlignment="1" applyProtection="1">
      <alignment horizontal="left" vertical="top"/>
    </xf>
    <xf numFmtId="0" fontId="22" fillId="0" borderId="0" xfId="52" applyNumberFormat="1" applyFont="1" applyFill="1" applyBorder="1" applyAlignment="1" applyProtection="1">
      <alignment horizontal="center"/>
    </xf>
    <xf numFmtId="0" fontId="23" fillId="0" borderId="0" xfId="49" applyFont="1" applyFill="1" applyAlignment="1">
      <alignment horizontal="left" vertical="top" wrapText="1"/>
    </xf>
    <xf numFmtId="0" fontId="22" fillId="0" borderId="0" xfId="49" applyNumberFormat="1" applyFont="1" applyFill="1" applyBorder="1" applyAlignment="1" applyProtection="1">
      <alignment horizontal="center"/>
    </xf>
    <xf numFmtId="0" fontId="23" fillId="0" borderId="0" xfId="49" applyFont="1" applyFill="1" applyBorder="1" applyAlignment="1">
      <alignment horizontal="left" vertical="top" wrapText="1"/>
    </xf>
    <xf numFmtId="0" fontId="22" fillId="0" borderId="0" xfId="49" applyFont="1" applyFill="1" applyBorder="1" applyAlignment="1" applyProtection="1">
      <alignment horizontal="center"/>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44" applyFont="1" applyFill="1" applyAlignment="1">
      <alignment horizontal="left" vertical="top" wrapText="1"/>
    </xf>
    <xf numFmtId="0" fontId="23" fillId="0" borderId="0" xfId="47" applyFont="1" applyFill="1" applyBorder="1" applyAlignment="1" applyProtection="1">
      <alignment vertical="top" wrapText="1"/>
    </xf>
    <xf numFmtId="0" fontId="22" fillId="0" borderId="0" xfId="49" applyNumberFormat="1" applyFont="1" applyFill="1" applyBorder="1" applyAlignment="1">
      <alignment horizontal="center"/>
    </xf>
    <xf numFmtId="0" fontId="22" fillId="0" borderId="0" xfId="49" applyNumberFormat="1" applyFont="1" applyFill="1" applyAlignment="1">
      <alignment horizontal="center"/>
    </xf>
    <xf numFmtId="0" fontId="22" fillId="0" borderId="0" xfId="49" applyNumberFormat="1" applyFont="1" applyFill="1" applyAlignment="1" applyProtection="1">
      <alignment horizontal="center"/>
    </xf>
    <xf numFmtId="0" fontId="23" fillId="0" borderId="0" xfId="49" applyFont="1" applyFill="1" applyBorder="1" applyAlignment="1">
      <alignment horizontal="left" vertical="top"/>
    </xf>
    <xf numFmtId="0" fontId="23" fillId="0" borderId="0" xfId="49" applyFont="1" applyFill="1" applyAlignment="1">
      <alignment horizontal="center" vertical="top" wrapText="1"/>
    </xf>
    <xf numFmtId="0" fontId="23" fillId="0" borderId="0" xfId="44" applyFont="1" applyFill="1" applyAlignment="1">
      <alignment horizontal="left" vertical="top"/>
    </xf>
    <xf numFmtId="0" fontId="23" fillId="0" borderId="0" xfId="51" applyFont="1" applyFill="1" applyBorder="1" applyAlignment="1" applyProtection="1">
      <alignment horizontal="right" vertical="top"/>
    </xf>
    <xf numFmtId="0" fontId="23" fillId="0" borderId="0" xfId="44" applyFont="1" applyFill="1" applyAlignment="1">
      <alignment horizontal="left"/>
    </xf>
    <xf numFmtId="0" fontId="23" fillId="0" borderId="0" xfId="44" applyFont="1" applyFill="1" applyAlignment="1">
      <alignment horizontal="center"/>
    </xf>
    <xf numFmtId="0" fontId="23" fillId="0" borderId="0" xfId="49" applyFont="1" applyFill="1" applyBorder="1" applyAlignment="1">
      <alignment horizontal="left"/>
    </xf>
    <xf numFmtId="0" fontId="23" fillId="0" borderId="0" xfId="69" applyFont="1" applyFill="1" applyBorder="1" applyAlignment="1">
      <alignment horizontal="left" vertical="top" wrapText="1"/>
    </xf>
    <xf numFmtId="166" fontId="23" fillId="0" borderId="0" xfId="70" applyFont="1" applyFill="1" applyAlignment="1">
      <alignment horizontal="left" vertical="top" wrapText="1"/>
    </xf>
    <xf numFmtId="167" fontId="28" fillId="0" borderId="0" xfId="69" applyNumberFormat="1" applyFont="1" applyFill="1" applyBorder="1" applyAlignment="1">
      <alignment horizontal="right" vertical="top" wrapText="1"/>
    </xf>
    <xf numFmtId="1" fontId="23" fillId="0" borderId="0" xfId="44" applyNumberFormat="1" applyFont="1" applyFill="1" applyBorder="1" applyAlignment="1" applyProtection="1">
      <alignment horizontal="right" wrapText="1"/>
    </xf>
    <xf numFmtId="1" fontId="23" fillId="0" borderId="0" xfId="44" applyNumberFormat="1" applyFont="1" applyFill="1" applyBorder="1" applyAlignment="1">
      <alignment horizontal="right" wrapText="1"/>
    </xf>
    <xf numFmtId="1" fontId="23" fillId="0" borderId="10" xfId="44" applyNumberFormat="1" applyFont="1" applyFill="1" applyBorder="1" applyAlignment="1">
      <alignment horizontal="right" wrapText="1"/>
    </xf>
    <xf numFmtId="202" fontId="23" fillId="0" borderId="0" xfId="62" applyNumberFormat="1" applyFont="1" applyFill="1" applyBorder="1" applyAlignment="1" applyProtection="1">
      <alignment horizontal="right" wrapText="1"/>
    </xf>
    <xf numFmtId="1" fontId="23" fillId="0" borderId="11" xfId="44" applyNumberFormat="1" applyFont="1" applyFill="1" applyBorder="1" applyAlignment="1" applyProtection="1">
      <alignment horizontal="right" wrapText="1"/>
    </xf>
    <xf numFmtId="1" fontId="23" fillId="0" borderId="0" xfId="62" applyNumberFormat="1" applyFont="1" applyFill="1" applyBorder="1" applyAlignment="1" applyProtection="1">
      <alignment horizontal="right" wrapText="1"/>
    </xf>
    <xf numFmtId="0" fontId="23" fillId="0" borderId="11" xfId="44" applyNumberFormat="1" applyFont="1" applyFill="1" applyBorder="1" applyAlignment="1">
      <alignment wrapText="1"/>
    </xf>
    <xf numFmtId="43" fontId="23" fillId="0" borderId="14" xfId="28" applyFont="1" applyFill="1" applyBorder="1" applyAlignment="1" applyProtection="1">
      <alignment horizontal="center" vertical="center"/>
    </xf>
    <xf numFmtId="0" fontId="23" fillId="0" borderId="10" xfId="63" applyNumberFormat="1" applyFont="1" applyFill="1" applyBorder="1" applyAlignment="1" applyProtection="1">
      <alignment horizontal="right" wrapText="1"/>
    </xf>
    <xf numFmtId="0" fontId="23" fillId="0" borderId="11" xfId="52" applyNumberFormat="1" applyFont="1" applyFill="1" applyBorder="1" applyAlignment="1" applyProtection="1">
      <alignment horizontal="left" vertical="top"/>
    </xf>
    <xf numFmtId="0" fontId="23" fillId="0" borderId="11" xfId="52" applyNumberFormat="1" applyFont="1" applyFill="1" applyBorder="1" applyAlignment="1" applyProtection="1">
      <alignment horizontal="right" vertical="top"/>
    </xf>
    <xf numFmtId="0" fontId="23" fillId="0" borderId="11" xfId="52" applyNumberFormat="1" applyFont="1" applyFill="1" applyBorder="1" applyAlignment="1" applyProtection="1">
      <alignment horizontal="left" vertical="top" wrapText="1"/>
    </xf>
    <xf numFmtId="43" fontId="23" fillId="0" borderId="10" xfId="28" applyFont="1" applyFill="1" applyBorder="1"/>
    <xf numFmtId="0" fontId="27" fillId="0" borderId="14" xfId="0" applyFont="1" applyBorder="1" applyAlignment="1">
      <alignment horizontal="center" vertical="center" wrapText="1"/>
    </xf>
    <xf numFmtId="0" fontId="27" fillId="0" borderId="14" xfId="0" applyFont="1" applyBorder="1" applyAlignment="1">
      <alignment vertical="center" wrapText="1"/>
    </xf>
    <xf numFmtId="0" fontId="56" fillId="0" borderId="14" xfId="0" applyFont="1" applyBorder="1" applyAlignment="1">
      <alignment horizontal="right" vertical="center" wrapText="1"/>
    </xf>
    <xf numFmtId="0" fontId="43" fillId="25" borderId="14" xfId="0" applyFont="1" applyFill="1" applyBorder="1" applyAlignment="1">
      <alignment horizontal="center" vertical="center" wrapText="1"/>
    </xf>
    <xf numFmtId="0" fontId="43" fillId="0" borderId="14" xfId="0" applyFont="1" applyBorder="1" applyAlignment="1">
      <alignment vertical="center" wrapText="1"/>
    </xf>
    <xf numFmtId="2" fontId="43" fillId="0" borderId="14" xfId="0" applyNumberFormat="1" applyFont="1" applyBorder="1" applyAlignment="1">
      <alignment horizontal="right" vertical="center" wrapText="1"/>
    </xf>
    <xf numFmtId="0" fontId="43" fillId="0" borderId="14" xfId="0" applyFont="1" applyBorder="1" applyAlignment="1">
      <alignment horizontal="center" vertical="top"/>
    </xf>
    <xf numFmtId="0" fontId="43" fillId="0" borderId="26" xfId="0" applyFont="1" applyBorder="1" applyAlignment="1">
      <alignment horizontal="center"/>
    </xf>
    <xf numFmtId="0" fontId="27" fillId="25" borderId="14" xfId="0" applyFont="1" applyFill="1" applyBorder="1" applyAlignment="1" applyProtection="1">
      <alignment horizontal="left" vertical="center" wrapText="1"/>
    </xf>
    <xf numFmtId="2" fontId="27" fillId="0" borderId="14" xfId="0" applyNumberFormat="1" applyFont="1" applyBorder="1" applyAlignment="1">
      <alignment horizontal="right" vertical="center" wrapText="1"/>
    </xf>
    <xf numFmtId="0" fontId="43" fillId="0" borderId="0" xfId="0" applyFont="1" applyBorder="1"/>
    <xf numFmtId="0" fontId="43" fillId="0" borderId="0" xfId="0" applyFont="1" applyBorder="1" applyAlignment="1" applyProtection="1">
      <alignment horizontal="left" vertical="center" wrapText="1"/>
    </xf>
    <xf numFmtId="2" fontId="43" fillId="0" borderId="0" xfId="0" applyNumberFormat="1" applyFont="1" applyBorder="1" applyAlignment="1">
      <alignment horizontal="right" vertical="center" wrapText="1"/>
    </xf>
    <xf numFmtId="0" fontId="43" fillId="0" borderId="14" xfId="0" applyFont="1" applyBorder="1"/>
    <xf numFmtId="0" fontId="27" fillId="0" borderId="14" xfId="0" applyFont="1" applyBorder="1" applyAlignment="1" applyProtection="1">
      <alignment horizontal="left" vertical="center" wrapText="1"/>
    </xf>
    <xf numFmtId="0" fontId="43" fillId="0" borderId="0" xfId="0" applyFont="1" applyBorder="1" applyAlignment="1">
      <alignment horizontal="center" vertical="top"/>
    </xf>
    <xf numFmtId="0" fontId="27" fillId="0" borderId="12" xfId="0" applyFont="1" applyBorder="1" applyAlignment="1" applyProtection="1">
      <alignment horizontal="left" vertical="center" wrapText="1"/>
    </xf>
    <xf numFmtId="2" fontId="27" fillId="0" borderId="12" xfId="0" applyNumberFormat="1" applyFont="1" applyBorder="1" applyAlignment="1">
      <alignment horizontal="right" vertical="center" wrapText="1"/>
    </xf>
    <xf numFmtId="0" fontId="27" fillId="0" borderId="0" xfId="0" applyFont="1" applyFill="1" applyBorder="1" applyAlignment="1" applyProtection="1">
      <alignment horizontal="left" vertical="top" wrapText="1"/>
    </xf>
    <xf numFmtId="0" fontId="43" fillId="0" borderId="0" xfId="0" applyFont="1"/>
    <xf numFmtId="0" fontId="58" fillId="0" borderId="0" xfId="0" applyFont="1" applyFill="1" applyBorder="1" applyAlignment="1">
      <alignment horizontal="right"/>
    </xf>
    <xf numFmtId="0" fontId="43" fillId="0" borderId="0" xfId="0" applyFont="1" applyFill="1" applyBorder="1" applyAlignment="1" applyProtection="1">
      <alignment horizontal="left" vertical="top" wrapText="1"/>
    </xf>
    <xf numFmtId="0" fontId="43" fillId="0" borderId="0" xfId="0" applyFont="1" applyAlignment="1">
      <alignment horizontal="center" vertical="top"/>
    </xf>
    <xf numFmtId="0" fontId="43" fillId="0" borderId="0" xfId="0" applyFont="1" applyFill="1" applyBorder="1" applyAlignment="1" applyProtection="1">
      <alignment horizontal="left" wrapText="1"/>
    </xf>
    <xf numFmtId="2" fontId="27" fillId="0" borderId="0" xfId="0" applyNumberFormat="1" applyFont="1" applyFill="1"/>
    <xf numFmtId="0" fontId="28" fillId="0" borderId="0" xfId="0" applyFont="1" applyAlignment="1"/>
    <xf numFmtId="0" fontId="27" fillId="0" borderId="14" xfId="0" applyFont="1" applyBorder="1" applyAlignment="1" applyProtection="1">
      <alignment horizontal="center" vertical="center" wrapText="1"/>
    </xf>
    <xf numFmtId="0" fontId="27" fillId="0" borderId="0" xfId="0" applyFont="1" applyAlignment="1">
      <alignment horizontal="right" vertical="center" wrapText="1"/>
    </xf>
    <xf numFmtId="0" fontId="37" fillId="0" borderId="14" xfId="28" applyNumberFormat="1" applyFont="1" applyFill="1" applyBorder="1" applyAlignment="1" applyProtection="1">
      <alignment horizontal="right" vertical="center" wrapText="1"/>
    </xf>
    <xf numFmtId="43" fontId="37" fillId="0" borderId="14" xfId="28" applyFont="1" applyFill="1" applyBorder="1" applyAlignment="1" applyProtection="1">
      <alignment horizontal="right" vertical="center" wrapText="1"/>
    </xf>
    <xf numFmtId="0" fontId="35" fillId="0" borderId="14" xfId="0" applyFont="1" applyFill="1" applyBorder="1" applyAlignment="1" applyProtection="1">
      <alignment horizontal="center" vertical="center" wrapText="1"/>
    </xf>
    <xf numFmtId="0" fontId="37" fillId="0" borderId="14" xfId="0" applyFont="1" applyFill="1" applyBorder="1" applyAlignment="1" applyProtection="1">
      <alignment horizontal="center" vertical="center" wrapText="1"/>
    </xf>
    <xf numFmtId="0" fontId="37" fillId="0" borderId="14" xfId="0" applyNumberFormat="1" applyFont="1" applyFill="1" applyBorder="1" applyAlignment="1">
      <alignment horizontal="center" vertical="center" wrapText="1"/>
    </xf>
    <xf numFmtId="0" fontId="37" fillId="0" borderId="14" xfId="0" applyFont="1" applyFill="1" applyBorder="1" applyAlignment="1">
      <alignment horizontal="center" vertical="center" wrapText="1"/>
    </xf>
    <xf numFmtId="0" fontId="60" fillId="0" borderId="29" xfId="0" applyFont="1" applyFill="1" applyBorder="1" applyAlignment="1">
      <alignment horizontal="center" wrapText="1"/>
    </xf>
    <xf numFmtId="0" fontId="60" fillId="0" borderId="27" xfId="0" applyFont="1" applyFill="1" applyBorder="1" applyAlignment="1" applyProtection="1">
      <alignment horizontal="center" vertical="top" wrapText="1"/>
    </xf>
    <xf numFmtId="0" fontId="60" fillId="0" borderId="27" xfId="0" applyFont="1" applyFill="1" applyBorder="1" applyAlignment="1" applyProtection="1">
      <alignment horizontal="center" wrapText="1"/>
    </xf>
    <xf numFmtId="0" fontId="60" fillId="25" borderId="27" xfId="0" applyFont="1" applyFill="1" applyBorder="1" applyAlignment="1" applyProtection="1">
      <alignment horizontal="center" wrapText="1"/>
    </xf>
    <xf numFmtId="0" fontId="60" fillId="0" borderId="28" xfId="0" applyFont="1" applyFill="1" applyBorder="1" applyAlignment="1" applyProtection="1">
      <alignment horizontal="center" wrapText="1"/>
    </xf>
    <xf numFmtId="0" fontId="60" fillId="0" borderId="0" xfId="0" applyFont="1" applyFill="1" applyAlignment="1">
      <alignment wrapText="1"/>
    </xf>
    <xf numFmtId="0" fontId="24" fillId="0" borderId="0" xfId="0" applyFont="1" applyFill="1" applyAlignment="1">
      <alignment wrapText="1"/>
    </xf>
    <xf numFmtId="0" fontId="22" fillId="0" borderId="11" xfId="47" applyFont="1" applyFill="1" applyBorder="1" applyAlignment="1" applyProtection="1">
      <alignment horizontal="left" vertical="top" wrapText="1"/>
    </xf>
    <xf numFmtId="0" fontId="23" fillId="0" borderId="11" xfId="47" applyFont="1" applyFill="1" applyBorder="1" applyAlignment="1" applyProtection="1">
      <alignment horizontal="left" vertical="top" wrapText="1"/>
    </xf>
    <xf numFmtId="171" fontId="23" fillId="0" borderId="11" xfId="63" applyNumberFormat="1" applyFont="1" applyFill="1" applyBorder="1" applyAlignment="1" applyProtection="1">
      <alignment horizontal="right" vertical="top" wrapText="1"/>
    </xf>
    <xf numFmtId="0" fontId="23" fillId="0" borderId="11" xfId="47" applyFont="1" applyFill="1" applyBorder="1" applyAlignment="1" applyProtection="1">
      <alignment vertical="top"/>
    </xf>
    <xf numFmtId="0" fontId="23" fillId="0" borderId="0" xfId="63" applyFont="1" applyFill="1" applyBorder="1" applyAlignment="1" applyProtection="1">
      <alignment horizontal="center" vertical="top" wrapText="1"/>
    </xf>
    <xf numFmtId="171" fontId="23" fillId="0" borderId="0" xfId="63" applyNumberFormat="1" applyFont="1" applyFill="1" applyBorder="1" applyAlignment="1" applyProtection="1">
      <alignment horizontal="center" vertical="top" wrapText="1"/>
    </xf>
    <xf numFmtId="49" fontId="23" fillId="0" borderId="11" xfId="52" applyNumberFormat="1" applyFont="1" applyFill="1" applyBorder="1" applyAlignment="1" applyProtection="1">
      <alignment horizontal="right" vertical="top"/>
    </xf>
    <xf numFmtId="0" fontId="23" fillId="0" borderId="0" xfId="49" applyFont="1" applyFill="1" applyAlignment="1">
      <alignment horizontal="center" vertical="top"/>
    </xf>
    <xf numFmtId="0" fontId="23" fillId="0" borderId="0" xfId="52" applyFont="1" applyFill="1" applyBorder="1" applyAlignment="1">
      <alignment horizontal="center" vertical="top"/>
    </xf>
    <xf numFmtId="202" fontId="23" fillId="0" borderId="11" xfId="62" applyNumberFormat="1" applyFont="1" applyFill="1" applyBorder="1" applyAlignment="1" applyProtection="1">
      <alignment wrapText="1"/>
    </xf>
    <xf numFmtId="0" fontId="23" fillId="0" borderId="10" xfId="62" applyNumberFormat="1" applyFont="1" applyFill="1" applyBorder="1" applyAlignment="1">
      <alignment wrapText="1"/>
    </xf>
    <xf numFmtId="202" fontId="23" fillId="0" borderId="10" xfId="52" applyNumberFormat="1" applyFont="1" applyFill="1" applyBorder="1" applyAlignment="1" applyProtection="1">
      <alignment wrapText="1"/>
    </xf>
    <xf numFmtId="0" fontId="23" fillId="0" borderId="10" xfId="52" applyNumberFormat="1" applyFont="1" applyFill="1" applyBorder="1" applyAlignment="1">
      <alignment wrapText="1"/>
    </xf>
    <xf numFmtId="0" fontId="22" fillId="0" borderId="0" xfId="0" applyNumberFormat="1" applyFont="1" applyFill="1" applyBorder="1" applyAlignment="1" applyProtection="1">
      <alignment horizontal="center" wrapText="1"/>
    </xf>
    <xf numFmtId="0" fontId="23" fillId="0" borderId="0" xfId="49" applyNumberFormat="1" applyFont="1" applyFill="1" applyBorder="1" applyAlignment="1">
      <alignment vertical="center"/>
    </xf>
    <xf numFmtId="0" fontId="24" fillId="0" borderId="0" xfId="28" applyNumberFormat="1" applyFont="1" applyFill="1" applyBorder="1" applyAlignment="1" applyProtection="1">
      <alignment horizontal="right" wrapText="1"/>
    </xf>
    <xf numFmtId="0" fontId="25" fillId="0" borderId="0" xfId="49" applyFont="1" applyFill="1" applyBorder="1" applyAlignment="1">
      <alignment horizontal="center" vertical="top" wrapText="1"/>
    </xf>
    <xf numFmtId="0" fontId="23" fillId="0" borderId="11" xfId="50" applyFont="1" applyFill="1" applyBorder="1" applyAlignment="1">
      <alignment horizontal="left" vertical="top" wrapText="1"/>
    </xf>
    <xf numFmtId="0" fontId="25" fillId="0" borderId="0" xfId="49" applyFont="1" applyFill="1"/>
    <xf numFmtId="49" fontId="25" fillId="0" borderId="0" xfId="49" applyNumberFormat="1" applyFont="1" applyFill="1" applyAlignment="1">
      <alignment horizontal="right" vertical="top" wrapText="1"/>
    </xf>
    <xf numFmtId="0" fontId="25" fillId="0" borderId="0" xfId="49" applyFont="1" applyFill="1" applyBorder="1" applyAlignment="1" applyProtection="1">
      <alignment horizontal="left" vertical="top" wrapText="1"/>
    </xf>
    <xf numFmtId="49" fontId="25" fillId="0" borderId="0" xfId="49" applyNumberFormat="1" applyFont="1" applyFill="1" applyBorder="1" applyAlignment="1">
      <alignment horizontal="right" vertical="top" wrapText="1"/>
    </xf>
    <xf numFmtId="0" fontId="25" fillId="0" borderId="0" xfId="49" applyFont="1" applyFill="1" applyBorder="1" applyAlignment="1">
      <alignment horizontal="right" vertical="top" wrapText="1"/>
    </xf>
    <xf numFmtId="164" fontId="23" fillId="25" borderId="11" xfId="62" applyFont="1" applyFill="1" applyBorder="1" applyAlignment="1" applyProtection="1">
      <alignment horizontal="right" wrapText="1"/>
    </xf>
    <xf numFmtId="43" fontId="25" fillId="0" borderId="0" xfId="28" applyFont="1" applyFill="1" applyBorder="1" applyAlignment="1">
      <alignment wrapText="1"/>
    </xf>
    <xf numFmtId="43" fontId="24" fillId="0" borderId="0" xfId="28" applyFont="1" applyFill="1" applyBorder="1" applyAlignment="1">
      <alignment wrapText="1"/>
    </xf>
    <xf numFmtId="43" fontId="25" fillId="0" borderId="10" xfId="28" applyFont="1" applyFill="1" applyBorder="1" applyAlignment="1">
      <alignment wrapText="1"/>
    </xf>
    <xf numFmtId="43" fontId="25" fillId="0" borderId="11" xfId="28" applyFont="1" applyFill="1" applyBorder="1" applyAlignment="1" applyProtection="1">
      <alignment wrapText="1"/>
    </xf>
    <xf numFmtId="0" fontId="25" fillId="0" borderId="10" xfId="51" applyNumberFormat="1" applyFont="1" applyFill="1" applyBorder="1" applyAlignment="1" applyProtection="1">
      <alignment horizontal="right"/>
    </xf>
    <xf numFmtId="0" fontId="23" fillId="0" borderId="0" xfId="48" applyNumberFormat="1" applyFont="1" applyFill="1" applyBorder="1" applyAlignment="1">
      <alignment horizontal="right" wrapText="1"/>
    </xf>
    <xf numFmtId="164" fontId="23" fillId="0" borderId="0" xfId="62" applyFont="1" applyFill="1" applyBorder="1" applyAlignment="1" applyProtection="1"/>
    <xf numFmtId="0" fontId="23" fillId="0" borderId="0" xfId="48" applyNumberFormat="1" applyFont="1" applyFill="1" applyAlignment="1">
      <alignment horizontal="center"/>
    </xf>
    <xf numFmtId="0" fontId="23" fillId="0" borderId="0" xfId="48" applyNumberFormat="1" applyFont="1" applyFill="1" applyAlignment="1" applyProtection="1">
      <alignment horizontal="center"/>
    </xf>
    <xf numFmtId="0" fontId="23" fillId="0" borderId="0" xfId="48" applyNumberFormat="1" applyFont="1" applyFill="1" applyBorder="1" applyAlignment="1">
      <alignment horizontal="center"/>
    </xf>
    <xf numFmtId="0" fontId="23" fillId="0" borderId="0" xfId="48" applyNumberFormat="1" applyFont="1" applyFill="1" applyBorder="1" applyAlignment="1" applyProtection="1">
      <alignment horizontal="center"/>
    </xf>
    <xf numFmtId="0" fontId="23" fillId="0" borderId="0" xfId="48" applyNumberFormat="1" applyFont="1" applyFill="1" applyBorder="1" applyAlignment="1" applyProtection="1">
      <alignment horizontal="center" wrapText="1"/>
    </xf>
    <xf numFmtId="178" fontId="22" fillId="0" borderId="11" xfId="48" applyNumberFormat="1" applyFont="1" applyFill="1" applyBorder="1" applyAlignment="1">
      <alignment horizontal="right" vertical="top" wrapText="1"/>
    </xf>
    <xf numFmtId="0" fontId="22" fillId="0" borderId="11" xfId="48" applyFont="1" applyFill="1" applyBorder="1" applyAlignment="1" applyProtection="1">
      <alignment horizontal="left" vertical="top" wrapText="1"/>
    </xf>
    <xf numFmtId="0" fontId="23" fillId="0" borderId="11" xfId="48" applyNumberFormat="1" applyFont="1" applyFill="1" applyBorder="1" applyAlignment="1">
      <alignment horizontal="right" vertical="top" wrapText="1"/>
    </xf>
    <xf numFmtId="0" fontId="23" fillId="0" borderId="11" xfId="48" applyFont="1" applyFill="1" applyBorder="1" applyAlignment="1" applyProtection="1">
      <alignment horizontal="left" vertical="top" wrapText="1"/>
    </xf>
    <xf numFmtId="0" fontId="23" fillId="0" borderId="0" xfId="52" applyFont="1" applyFill="1" applyBorder="1" applyAlignment="1">
      <alignment horizontal="center" vertical="top" wrapText="1"/>
    </xf>
    <xf numFmtId="0" fontId="23" fillId="0" borderId="11" xfId="49" applyNumberFormat="1" applyFont="1" applyFill="1" applyBorder="1" applyAlignment="1" applyProtection="1">
      <alignment horizontal="left" vertical="top" wrapText="1"/>
    </xf>
    <xf numFmtId="0" fontId="23" fillId="0" borderId="10" xfId="44" applyNumberFormat="1" applyFont="1" applyFill="1" applyBorder="1" applyProtection="1"/>
    <xf numFmtId="0" fontId="23" fillId="0" borderId="0" xfId="49" applyFont="1" applyFill="1" applyBorder="1" applyAlignment="1" applyProtection="1">
      <alignment horizontal="center" vertical="top" wrapText="1"/>
    </xf>
    <xf numFmtId="0" fontId="23" fillId="0" borderId="30" xfId="0" applyFont="1" applyFill="1" applyBorder="1" applyAlignment="1">
      <alignment horizontal="right"/>
    </xf>
    <xf numFmtId="0" fontId="22" fillId="0" borderId="30" xfId="0" applyFont="1" applyFill="1" applyBorder="1" applyAlignment="1">
      <alignment horizontal="center"/>
    </xf>
    <xf numFmtId="0" fontId="22" fillId="0" borderId="30" xfId="0" applyFont="1" applyFill="1" applyBorder="1" applyAlignment="1">
      <alignment horizontal="right"/>
    </xf>
    <xf numFmtId="49" fontId="23" fillId="0" borderId="0" xfId="44" applyNumberFormat="1" applyFont="1" applyFill="1" applyAlignment="1" applyProtection="1">
      <alignment horizontal="center"/>
    </xf>
    <xf numFmtId="0" fontId="22" fillId="0" borderId="0" xfId="0" applyFont="1" applyFill="1" applyAlignment="1">
      <alignment horizontal="left" vertical="center"/>
    </xf>
    <xf numFmtId="0" fontId="23" fillId="0" borderId="0" xfId="0" applyFont="1" applyFill="1" applyAlignment="1">
      <alignment horizontal="center" vertical="center"/>
    </xf>
    <xf numFmtId="49" fontId="23" fillId="0" borderId="0" xfId="44" applyNumberFormat="1" applyFont="1" applyFill="1" applyAlignment="1">
      <alignment horizontal="right" vertical="center"/>
    </xf>
    <xf numFmtId="167" fontId="23" fillId="0" borderId="11" xfId="69" applyNumberFormat="1" applyFont="1" applyFill="1" applyBorder="1" applyAlignment="1">
      <alignment horizontal="right" vertical="top" wrapText="1"/>
    </xf>
    <xf numFmtId="0" fontId="23" fillId="0" borderId="11" xfId="69" applyFont="1" applyFill="1" applyBorder="1" applyAlignment="1" applyProtection="1">
      <alignment horizontal="left" vertical="top" wrapText="1"/>
    </xf>
    <xf numFmtId="0" fontId="23" fillId="0" borderId="11" xfId="69" applyFont="1" applyFill="1" applyBorder="1" applyAlignment="1">
      <alignment horizontal="right" wrapText="1"/>
    </xf>
    <xf numFmtId="0" fontId="23" fillId="0" borderId="0" xfId="69" applyFont="1" applyFill="1" applyBorder="1" applyAlignment="1">
      <alignment horizontal="center" wrapText="1"/>
    </xf>
    <xf numFmtId="43" fontId="23" fillId="0" borderId="0" xfId="28" applyFont="1" applyFill="1" applyBorder="1" applyAlignment="1">
      <alignment horizontal="left" wrapText="1"/>
    </xf>
    <xf numFmtId="43" fontId="22" fillId="0" borderId="0" xfId="28" applyFont="1" applyFill="1" applyBorder="1" applyAlignment="1">
      <alignment horizontal="left" wrapText="1"/>
    </xf>
    <xf numFmtId="43" fontId="22" fillId="0" borderId="11" xfId="28" applyFont="1" applyFill="1" applyBorder="1" applyAlignment="1" applyProtection="1">
      <alignment horizontal="left" wrapText="1"/>
    </xf>
    <xf numFmtId="43" fontId="23" fillId="0" borderId="10" xfId="28" applyFont="1" applyFill="1" applyBorder="1" applyAlignment="1">
      <alignment horizontal="left" vertical="center" wrapText="1"/>
    </xf>
    <xf numFmtId="0" fontId="42" fillId="0" borderId="0" xfId="49" applyNumberFormat="1" applyFont="1" applyFill="1" applyBorder="1" applyAlignment="1"/>
    <xf numFmtId="0" fontId="23" fillId="0" borderId="0" xfId="44" applyNumberFormat="1" applyFont="1" applyFill="1" applyBorder="1" applyAlignment="1">
      <alignment wrapText="1"/>
    </xf>
    <xf numFmtId="49" fontId="23" fillId="0" borderId="0" xfId="47" applyNumberFormat="1" applyFont="1" applyFill="1" applyBorder="1" applyAlignment="1" applyProtection="1">
      <alignment horizontal="center" vertical="top"/>
    </xf>
    <xf numFmtId="49" fontId="23" fillId="0" borderId="0" xfId="44" applyNumberFormat="1" applyFont="1" applyFill="1" applyBorder="1" applyAlignment="1">
      <alignment horizontal="center" vertical="top" wrapText="1"/>
    </xf>
    <xf numFmtId="49" fontId="23" fillId="0" borderId="0" xfId="52" applyNumberFormat="1" applyFont="1" applyFill="1" applyBorder="1" applyAlignment="1">
      <alignment horizontal="center" vertical="top" wrapText="1"/>
    </xf>
    <xf numFmtId="0" fontId="23" fillId="0" borderId="11" xfId="69" applyFont="1" applyFill="1" applyBorder="1" applyAlignment="1">
      <alignment vertical="top" wrapText="1"/>
    </xf>
    <xf numFmtId="169" fontId="23" fillId="0" borderId="11" xfId="69" applyNumberFormat="1" applyFont="1" applyFill="1" applyBorder="1" applyAlignment="1">
      <alignment horizontal="right" vertical="center" wrapText="1"/>
    </xf>
    <xf numFmtId="0" fontId="23" fillId="0" borderId="11" xfId="69" applyFont="1" applyFill="1" applyBorder="1" applyAlignment="1" applyProtection="1">
      <alignment horizontal="left" vertical="center" wrapText="1"/>
    </xf>
    <xf numFmtId="0" fontId="23" fillId="0" borderId="0" xfId="69" applyFont="1" applyFill="1" applyBorder="1" applyAlignment="1">
      <alignment horizontal="center" vertical="center" wrapText="1"/>
    </xf>
    <xf numFmtId="0" fontId="23" fillId="0" borderId="11" xfId="51" applyNumberFormat="1" applyFont="1" applyFill="1" applyBorder="1" applyAlignment="1" applyProtection="1">
      <alignment horizontal="right"/>
    </xf>
    <xf numFmtId="172" fontId="22" fillId="0" borderId="11" xfId="47" applyNumberFormat="1" applyFont="1" applyFill="1" applyBorder="1" applyAlignment="1" applyProtection="1">
      <alignment horizontal="right" vertical="top"/>
    </xf>
    <xf numFmtId="0" fontId="23" fillId="0" borderId="11" xfId="49" applyNumberFormat="1" applyFont="1" applyFill="1" applyBorder="1" applyProtection="1"/>
    <xf numFmtId="167" fontId="23" fillId="0" borderId="0" xfId="49" applyNumberFormat="1" applyFont="1" applyFill="1" applyAlignment="1">
      <alignment vertical="center"/>
    </xf>
    <xf numFmtId="0" fontId="23" fillId="0" borderId="10" xfId="62" applyNumberFormat="1" applyFont="1" applyFill="1" applyBorder="1" applyAlignment="1" applyProtection="1">
      <alignment horizontal="right" vertical="center"/>
    </xf>
    <xf numFmtId="164" fontId="23" fillId="0" borderId="10" xfId="62" applyFont="1" applyFill="1" applyBorder="1" applyAlignment="1" applyProtection="1">
      <alignment horizontal="right" vertical="center"/>
    </xf>
    <xf numFmtId="0" fontId="23" fillId="0" borderId="0" xfId="62" applyNumberFormat="1" applyFont="1" applyFill="1" applyBorder="1" applyAlignment="1" applyProtection="1">
      <alignment horizontal="right" vertical="center"/>
    </xf>
    <xf numFmtId="49" fontId="23" fillId="0" borderId="11" xfId="52" applyNumberFormat="1" applyFont="1" applyFill="1" applyBorder="1" applyAlignment="1">
      <alignment vertical="top" wrapText="1"/>
    </xf>
    <xf numFmtId="167" fontId="23" fillId="0" borderId="11" xfId="52" applyNumberFormat="1" applyFont="1" applyFill="1" applyBorder="1" applyAlignment="1">
      <alignment wrapText="1"/>
    </xf>
    <xf numFmtId="0" fontId="23" fillId="0" borderId="0" xfId="47" applyFont="1" applyFill="1" applyBorder="1" applyAlignment="1" applyProtection="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3" fillId="0" borderId="0" xfId="51" applyFont="1" applyFill="1" applyBorder="1" applyAlignment="1" applyProtection="1">
      <alignment horizontal="center" vertical="top"/>
    </xf>
    <xf numFmtId="0" fontId="23" fillId="0" borderId="0" xfId="50" applyNumberFormat="1" applyFont="1" applyFill="1" applyBorder="1" applyAlignment="1" applyProtection="1">
      <alignment horizontal="center"/>
    </xf>
    <xf numFmtId="0" fontId="23" fillId="0" borderId="0" xfId="49" applyFont="1" applyFill="1" applyBorder="1" applyAlignment="1">
      <alignment horizontal="left" vertical="top" wrapText="1"/>
    </xf>
    <xf numFmtId="0" fontId="22" fillId="0" borderId="0" xfId="49" applyFont="1" applyFill="1" applyBorder="1" applyAlignment="1" applyProtection="1">
      <alignment horizontal="center"/>
    </xf>
    <xf numFmtId="0" fontId="22" fillId="0" borderId="0" xfId="44" applyFont="1" applyFill="1" applyBorder="1" applyAlignment="1" applyProtection="1">
      <alignment horizontal="center"/>
    </xf>
    <xf numFmtId="0" fontId="23" fillId="0" borderId="0" xfId="48" applyFont="1" applyFill="1" applyBorder="1" applyAlignment="1">
      <alignment horizontal="left" vertical="top" wrapText="1"/>
    </xf>
    <xf numFmtId="0" fontId="23" fillId="0" borderId="0" xfId="49" applyFont="1" applyFill="1" applyBorder="1" applyAlignment="1">
      <alignment horizontal="left" vertical="top"/>
    </xf>
    <xf numFmtId="0" fontId="25" fillId="0" borderId="0" xfId="0" applyFont="1" applyFill="1" applyAlignment="1">
      <alignment horizontal="center" vertical="center"/>
    </xf>
    <xf numFmtId="0" fontId="23" fillId="0" borderId="0" xfId="44" applyFont="1" applyFill="1" applyAlignment="1">
      <alignment horizontal="center"/>
    </xf>
    <xf numFmtId="0" fontId="23" fillId="0" borderId="0" xfId="49" applyFont="1" applyFill="1" applyBorder="1" applyAlignment="1">
      <alignment horizontal="left"/>
    </xf>
    <xf numFmtId="0" fontId="23" fillId="0" borderId="11" xfId="47" applyNumberFormat="1" applyFont="1" applyFill="1" applyBorder="1" applyAlignment="1" applyProtection="1">
      <alignment horizontal="right" vertical="center" wrapText="1"/>
    </xf>
    <xf numFmtId="0" fontId="23" fillId="0" borderId="0" xfId="47" applyNumberFormat="1" applyFont="1" applyFill="1" applyAlignment="1" applyProtection="1">
      <alignment horizontal="center" vertical="center" wrapText="1"/>
    </xf>
    <xf numFmtId="171" fontId="23" fillId="0" borderId="0" xfId="47" applyNumberFormat="1" applyFont="1" applyFill="1" applyBorder="1" applyAlignment="1" applyProtection="1">
      <alignment horizontal="center" vertical="center"/>
    </xf>
    <xf numFmtId="0" fontId="23" fillId="0" borderId="0" xfId="47" applyFont="1" applyFill="1" applyBorder="1" applyAlignment="1" applyProtection="1">
      <alignment horizontal="center" vertical="center" wrapText="1"/>
    </xf>
    <xf numFmtId="164" fontId="23" fillId="0" borderId="11" xfId="62" applyFont="1" applyFill="1" applyBorder="1" applyAlignment="1" applyProtection="1">
      <alignment horizontal="center" vertical="center" wrapText="1"/>
    </xf>
    <xf numFmtId="0" fontId="23" fillId="0" borderId="0" xfId="47" applyFont="1" applyFill="1" applyAlignment="1" applyProtection="1">
      <alignment horizontal="center" vertical="center"/>
    </xf>
    <xf numFmtId="0" fontId="28" fillId="25" borderId="14" xfId="0" applyFont="1" applyFill="1" applyBorder="1" applyAlignment="1" applyProtection="1">
      <alignment horizontal="left" vertical="center" wrapText="1"/>
    </xf>
    <xf numFmtId="0" fontId="37" fillId="0" borderId="0" xfId="0" applyFont="1" applyFill="1" applyBorder="1" applyAlignment="1" applyProtection="1">
      <alignment horizontal="right" wrapText="1"/>
    </xf>
    <xf numFmtId="0" fontId="35" fillId="0" borderId="19" xfId="0" applyFont="1" applyFill="1" applyBorder="1" applyAlignment="1" applyProtection="1">
      <alignment horizontal="center" vertical="center" wrapText="1"/>
    </xf>
    <xf numFmtId="0" fontId="27" fillId="0" borderId="0" xfId="0" applyFont="1" applyAlignment="1">
      <alignment horizontal="center"/>
    </xf>
    <xf numFmtId="0" fontId="43" fillId="0" borderId="0" xfId="0" applyFont="1" applyAlignment="1">
      <alignment horizontal="justify" vertical="top" wrapText="1"/>
    </xf>
    <xf numFmtId="0" fontId="43" fillId="0" borderId="0" xfId="0" applyFont="1" applyAlignment="1">
      <alignment horizontal="justify"/>
    </xf>
    <xf numFmtId="0" fontId="27" fillId="0" borderId="0" xfId="0" applyFont="1" applyBorder="1" applyAlignment="1" applyProtection="1">
      <alignment horizontal="center" vertical="top" wrapText="1"/>
    </xf>
    <xf numFmtId="0" fontId="23" fillId="0" borderId="14" xfId="0" applyFont="1" applyFill="1" applyBorder="1" applyAlignment="1" applyProtection="1">
      <alignment horizontal="center" vertical="center"/>
    </xf>
    <xf numFmtId="0" fontId="35" fillId="0" borderId="23" xfId="0" applyFont="1" applyFill="1" applyBorder="1" applyAlignment="1">
      <alignment horizontal="center" wrapText="1"/>
    </xf>
    <xf numFmtId="0" fontId="35" fillId="0" borderId="24" xfId="0" applyFont="1" applyFill="1" applyBorder="1" applyAlignment="1">
      <alignment horizontal="center" wrapText="1"/>
    </xf>
    <xf numFmtId="0" fontId="35" fillId="0" borderId="25" xfId="0" applyFont="1" applyFill="1" applyBorder="1" applyAlignment="1">
      <alignment horizontal="center" wrapText="1"/>
    </xf>
    <xf numFmtId="0" fontId="60" fillId="0" borderId="27" xfId="0" applyFont="1" applyFill="1" applyBorder="1" applyAlignment="1" applyProtection="1">
      <alignment horizontal="center" wrapText="1"/>
    </xf>
    <xf numFmtId="0" fontId="37" fillId="0" borderId="17" xfId="0" applyFont="1" applyFill="1" applyBorder="1" applyAlignment="1" applyProtection="1">
      <alignment horizontal="right" wrapText="1"/>
    </xf>
    <xf numFmtId="0" fontId="35" fillId="0" borderId="22" xfId="0" applyFont="1" applyFill="1" applyBorder="1" applyAlignment="1">
      <alignment horizontal="center" wrapText="1"/>
    </xf>
    <xf numFmtId="0" fontId="35" fillId="0" borderId="0" xfId="0" applyFont="1" applyFill="1" applyBorder="1" applyAlignment="1">
      <alignment horizontal="center" wrapText="1"/>
    </xf>
    <xf numFmtId="0" fontId="35" fillId="0" borderId="17" xfId="0" applyFont="1" applyFill="1" applyBorder="1" applyAlignment="1">
      <alignment horizontal="center" wrapText="1"/>
    </xf>
    <xf numFmtId="0" fontId="36" fillId="0" borderId="16"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7" fillId="0" borderId="16" xfId="0" applyFont="1" applyFill="1" applyBorder="1" applyAlignment="1" applyProtection="1">
      <alignment horizontal="center" vertical="center" wrapText="1"/>
    </xf>
    <xf numFmtId="0" fontId="37" fillId="0" borderId="21" xfId="0" applyFont="1" applyFill="1" applyBorder="1" applyAlignment="1" applyProtection="1">
      <alignment horizontal="center" vertical="center" wrapText="1"/>
    </xf>
    <xf numFmtId="0" fontId="23" fillId="0" borderId="0" xfId="49" applyNumberFormat="1" applyFont="1" applyFill="1" applyBorder="1" applyAlignment="1">
      <alignment horizontal="left" vertical="top" wrapText="1"/>
    </xf>
    <xf numFmtId="0" fontId="23" fillId="0" borderId="0" xfId="47" applyFont="1" applyFill="1" applyBorder="1" applyAlignment="1" applyProtection="1">
      <alignment horizontal="left" vertical="top" wrapText="1"/>
    </xf>
    <xf numFmtId="0" fontId="23" fillId="0" borderId="0" xfId="51" applyFont="1" applyFill="1" applyBorder="1" applyAlignment="1" applyProtection="1">
      <alignment horizontal="center"/>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3" fillId="0" borderId="12" xfId="51" applyFont="1" applyFill="1" applyBorder="1" applyAlignment="1" applyProtection="1">
      <alignment horizontal="center" vertical="top"/>
    </xf>
    <xf numFmtId="0" fontId="23" fillId="0" borderId="12" xfId="51" applyFont="1" applyFill="1" applyBorder="1" applyAlignment="1" applyProtection="1">
      <alignment horizontal="center"/>
    </xf>
    <xf numFmtId="0" fontId="23" fillId="0" borderId="0" xfId="51" applyFont="1" applyFill="1" applyBorder="1" applyAlignment="1" applyProtection="1">
      <alignment horizontal="center" vertical="top"/>
    </xf>
    <xf numFmtId="0" fontId="22" fillId="0" borderId="0" xfId="47" applyFont="1" applyFill="1" applyAlignment="1" applyProtection="1">
      <alignment horizontal="center"/>
    </xf>
    <xf numFmtId="0" fontId="25" fillId="0" borderId="0" xfId="0" applyFont="1" applyFill="1" applyAlignment="1">
      <alignment horizontal="center" vertical="top"/>
    </xf>
    <xf numFmtId="0" fontId="23" fillId="0" borderId="0" xfId="50" applyNumberFormat="1" applyFont="1" applyFill="1" applyBorder="1" applyAlignment="1" applyProtection="1">
      <alignment horizontal="center"/>
    </xf>
    <xf numFmtId="0" fontId="23" fillId="0" borderId="0" xfId="52" applyNumberFormat="1" applyFont="1" applyFill="1" applyBorder="1" applyAlignment="1" applyProtection="1">
      <alignment horizontal="left" vertical="top"/>
    </xf>
    <xf numFmtId="0" fontId="22" fillId="0" borderId="0" xfId="52" applyNumberFormat="1" applyFont="1" applyFill="1" applyBorder="1" applyAlignment="1" applyProtection="1">
      <alignment horizontal="center"/>
    </xf>
    <xf numFmtId="0" fontId="22" fillId="0" borderId="0" xfId="49" applyFont="1" applyFill="1" applyBorder="1" applyAlignment="1">
      <alignment horizontal="center"/>
    </xf>
    <xf numFmtId="0" fontId="22" fillId="0" borderId="0" xfId="49" applyFont="1" applyFill="1" applyAlignment="1" applyProtection="1">
      <alignment horizontal="center"/>
    </xf>
    <xf numFmtId="0" fontId="23" fillId="0" borderId="0" xfId="49" applyFont="1" applyFill="1" applyAlignment="1">
      <alignment horizontal="left" vertical="top" wrapText="1"/>
    </xf>
    <xf numFmtId="0" fontId="22" fillId="0" borderId="0" xfId="49" applyNumberFormat="1" applyFont="1" applyFill="1" applyBorder="1" applyAlignment="1" applyProtection="1">
      <alignment horizontal="center"/>
    </xf>
    <xf numFmtId="0" fontId="23" fillId="0" borderId="0" xfId="49" applyFont="1" applyFill="1" applyBorder="1" applyAlignment="1">
      <alignment horizontal="left" vertical="top" wrapText="1"/>
    </xf>
    <xf numFmtId="0" fontId="23" fillId="0" borderId="0" xfId="0" applyFont="1" applyFill="1" applyAlignment="1">
      <alignment horizontal="left" vertical="center"/>
    </xf>
    <xf numFmtId="0" fontId="23" fillId="0" borderId="0" xfId="0" applyFont="1" applyFill="1" applyAlignment="1">
      <alignment vertical="center"/>
    </xf>
    <xf numFmtId="0" fontId="22" fillId="0" borderId="0" xfId="49" applyFont="1" applyFill="1" applyBorder="1" applyAlignment="1" applyProtection="1">
      <alignment horizontal="center"/>
    </xf>
    <xf numFmtId="0" fontId="22" fillId="0" borderId="0" xfId="44" applyFont="1" applyFill="1" applyBorder="1" applyAlignment="1" applyProtection="1">
      <alignment horizontal="center"/>
    </xf>
    <xf numFmtId="0" fontId="22" fillId="0" borderId="0" xfId="44" applyFont="1" applyFill="1" applyAlignment="1" applyProtection="1">
      <alignment horizontal="center"/>
    </xf>
    <xf numFmtId="0" fontId="23" fillId="0" borderId="0" xfId="44" applyFont="1" applyFill="1" applyAlignment="1">
      <alignment horizontal="left" vertical="top" wrapText="1"/>
    </xf>
    <xf numFmtId="0" fontId="22" fillId="0" borderId="0" xfId="44" applyNumberFormat="1" applyFont="1" applyFill="1" applyBorder="1" applyAlignment="1" applyProtection="1">
      <alignment horizontal="center"/>
    </xf>
    <xf numFmtId="0" fontId="23" fillId="0" borderId="0" xfId="47" applyFont="1" applyFill="1" applyBorder="1" applyAlignment="1" applyProtection="1">
      <alignment vertical="top" wrapText="1"/>
    </xf>
    <xf numFmtId="0" fontId="23" fillId="0" borderId="0" xfId="44" applyFont="1" applyFill="1" applyBorder="1" applyAlignment="1">
      <alignment vertical="top" wrapText="1"/>
    </xf>
    <xf numFmtId="0" fontId="23" fillId="0" borderId="0" xfId="49" applyNumberFormat="1" applyFont="1" applyFill="1" applyAlignment="1">
      <alignment horizontal="left" vertical="top" wrapText="1"/>
    </xf>
    <xf numFmtId="0" fontId="22" fillId="0" borderId="0" xfId="49" applyNumberFormat="1" applyFont="1" applyFill="1" applyBorder="1" applyAlignment="1">
      <alignment horizontal="center"/>
    </xf>
    <xf numFmtId="0" fontId="22" fillId="0" borderId="0" xfId="49" applyNumberFormat="1" applyFont="1" applyFill="1" applyAlignment="1">
      <alignment horizontal="center"/>
    </xf>
    <xf numFmtId="0" fontId="22" fillId="0" borderId="0" xfId="49" applyNumberFormat="1" applyFont="1" applyFill="1" applyAlignment="1" applyProtection="1">
      <alignment horizontal="center"/>
    </xf>
    <xf numFmtId="0" fontId="23" fillId="0" borderId="0" xfId="49" applyFont="1" applyFill="1" applyAlignment="1">
      <alignment horizontal="center"/>
    </xf>
    <xf numFmtId="0" fontId="25" fillId="0" borderId="0" xfId="0" applyFont="1" applyFill="1" applyAlignment="1">
      <alignment horizontal="center" vertical="center"/>
    </xf>
    <xf numFmtId="0" fontId="42" fillId="0" borderId="0" xfId="51" applyFont="1" applyFill="1" applyBorder="1" applyAlignment="1" applyProtection="1">
      <alignment horizontal="center" vertical="top"/>
    </xf>
    <xf numFmtId="49" fontId="42" fillId="0" borderId="0" xfId="51" applyNumberFormat="1" applyFont="1" applyFill="1" applyBorder="1" applyAlignment="1" applyProtection="1">
      <alignment horizontal="center" vertical="top"/>
    </xf>
    <xf numFmtId="0" fontId="42" fillId="0" borderId="0" xfId="51" applyFont="1" applyFill="1" applyBorder="1" applyAlignment="1" applyProtection="1">
      <alignment horizontal="center"/>
    </xf>
    <xf numFmtId="0" fontId="42" fillId="0" borderId="12" xfId="51" applyFont="1" applyFill="1" applyBorder="1" applyAlignment="1" applyProtection="1">
      <alignment horizontal="center" vertical="top"/>
    </xf>
    <xf numFmtId="49" fontId="42" fillId="0" borderId="12" xfId="51" applyNumberFormat="1" applyFont="1" applyFill="1" applyBorder="1" applyAlignment="1" applyProtection="1">
      <alignment horizontal="center" vertical="top"/>
    </xf>
    <xf numFmtId="0" fontId="42" fillId="0" borderId="12" xfId="51" applyFont="1" applyFill="1" applyBorder="1" applyAlignment="1" applyProtection="1">
      <alignment horizontal="center"/>
    </xf>
    <xf numFmtId="166" fontId="22" fillId="0" borderId="0" xfId="70" applyNumberFormat="1" applyFont="1" applyFill="1" applyBorder="1" applyAlignment="1" applyProtection="1">
      <alignment horizontal="center"/>
    </xf>
    <xf numFmtId="49" fontId="23" fillId="0" borderId="0" xfId="70" applyNumberFormat="1" applyFont="1" applyFill="1" applyAlignment="1">
      <alignment horizontal="left" vertical="top" wrapText="1"/>
    </xf>
    <xf numFmtId="166" fontId="23" fillId="0" borderId="0" xfId="70" applyFont="1" applyFill="1" applyAlignment="1">
      <alignment horizontal="left" vertical="top" wrapText="1"/>
    </xf>
    <xf numFmtId="0" fontId="23" fillId="0" borderId="0" xfId="44" applyFont="1" applyFill="1" applyAlignment="1">
      <alignment horizontal="left"/>
    </xf>
    <xf numFmtId="49" fontId="23" fillId="0" borderId="0" xfId="48" applyNumberFormat="1" applyFont="1" applyFill="1" applyBorder="1" applyAlignment="1">
      <alignment horizontal="left" vertical="top" wrapText="1"/>
    </xf>
    <xf numFmtId="0" fontId="23" fillId="25" borderId="0" xfId="44" applyFont="1" applyFill="1" applyAlignment="1">
      <alignment horizontal="center"/>
    </xf>
    <xf numFmtId="0" fontId="22" fillId="25" borderId="0" xfId="44" applyNumberFormat="1" applyFont="1" applyFill="1" applyBorder="1" applyAlignment="1" applyProtection="1">
      <alignment horizontal="center"/>
    </xf>
    <xf numFmtId="0" fontId="23" fillId="0" borderId="0" xfId="49" applyFont="1" applyFill="1" applyBorder="1" applyAlignment="1">
      <alignment horizontal="left"/>
    </xf>
    <xf numFmtId="0" fontId="22" fillId="0" borderId="0" xfId="49" applyFont="1" applyFill="1" applyBorder="1" applyAlignment="1">
      <alignment horizontal="center" vertical="top" wrapText="1"/>
    </xf>
    <xf numFmtId="0" fontId="23" fillId="0" borderId="0" xfId="69" applyFont="1" applyFill="1" applyBorder="1" applyAlignment="1">
      <alignment horizontal="left" vertical="top" wrapText="1"/>
    </xf>
    <xf numFmtId="0" fontId="42" fillId="0" borderId="0" xfId="48" applyFont="1" applyFill="1" applyBorder="1" applyAlignment="1">
      <alignment horizontal="left" vertical="top" wrapText="1"/>
    </xf>
    <xf numFmtId="0" fontId="44" fillId="0" borderId="0" xfId="44" applyNumberFormat="1" applyFont="1" applyFill="1" applyBorder="1" applyAlignment="1" applyProtection="1">
      <alignment horizontal="center"/>
    </xf>
  </cellXfs>
  <cellStyles count="9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62"/>
    <cellStyle name="Comma 11" xfId="76"/>
    <cellStyle name="Comma 12" xfId="77"/>
    <cellStyle name="Comma 13" xfId="78"/>
    <cellStyle name="Comma 15" xfId="79"/>
    <cellStyle name="Comma 16" xfId="80"/>
    <cellStyle name="Comma 17" xfId="81"/>
    <cellStyle name="Comma 18" xfId="82"/>
    <cellStyle name="Comma 19" xfId="83"/>
    <cellStyle name="Comma 2" xfId="29"/>
    <cellStyle name="Comma 2 14" xfId="84"/>
    <cellStyle name="Comma 2 2" xfId="58"/>
    <cellStyle name="Comma 2 3" xfId="59"/>
    <cellStyle name="Comma 2 4" xfId="67"/>
    <cellStyle name="Comma 2 5" xfId="71"/>
    <cellStyle name="Comma 20" xfId="85"/>
    <cellStyle name="Comma 21" xfId="86"/>
    <cellStyle name="Comma 22" xfId="87"/>
    <cellStyle name="Comma 23" xfId="88"/>
    <cellStyle name="Comma 24" xfId="89"/>
    <cellStyle name="Comma 3" xfId="30"/>
    <cellStyle name="Comma 4" xfId="31"/>
    <cellStyle name="Comma 4 2" xfId="68"/>
    <cellStyle name="Comma 5" xfId="32"/>
    <cellStyle name="Comma 6" xfId="33"/>
    <cellStyle name="Comma 7" xfId="61"/>
    <cellStyle name="Comma 8" xfId="90"/>
    <cellStyle name="Comma 9" xfId="91"/>
    <cellStyle name="Currency 2" xfId="72"/>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ked Cell" xfId="41" builtinId="24" customBuiltin="1"/>
    <cellStyle name="Neutral" xfId="42" builtinId="28" customBuiltin="1"/>
    <cellStyle name="Normal" xfId="0" builtinId="0"/>
    <cellStyle name="Normal 17" xfId="92"/>
    <cellStyle name="Normal 2" xfId="43"/>
    <cellStyle name="Normal 2 14" xfId="93"/>
    <cellStyle name="Normal 2 2" xfId="66"/>
    <cellStyle name="Normal 2 3" xfId="75"/>
    <cellStyle name="Normal 3" xfId="74"/>
    <cellStyle name="Normal 4" xfId="60"/>
    <cellStyle name="Normal 4 2" xfId="73"/>
    <cellStyle name="Normal_budget 2004-05_2.6.04" xfId="44"/>
    <cellStyle name="Normal_budget 2004-05_2.6.04_1st supp. vol. II" xfId="45"/>
    <cellStyle name="Normal_budget 2004-05_2.6.04_2nd&amp;FinalSUppl08-0Web" xfId="46"/>
    <cellStyle name="Normal_budget 2004-05_27.5.04 2" xfId="63"/>
    <cellStyle name="Normal_BUDGET FOR  03-04" xfId="47"/>
    <cellStyle name="Normal_BUDGET FOR  03-04 10-02-03" xfId="69"/>
    <cellStyle name="Normal_BUDGET FOR  03-04..." xfId="48"/>
    <cellStyle name="Normal_BUDGET FOR  03-04_Dem2 2" xfId="65"/>
    <cellStyle name="Normal_budget for 03-04 2" xfId="49"/>
    <cellStyle name="Normal_BUDGET2000" xfId="94"/>
    <cellStyle name="Normal_BUDGET-2000" xfId="50"/>
    <cellStyle name="Normal_budgetDocNIC02-03" xfId="51"/>
    <cellStyle name="Normal_DEMAND17 2" xfId="52"/>
    <cellStyle name="Normal_DEMAND51 2" xfId="70"/>
    <cellStyle name="Normal_DEMAND51_1st supp. vol.IV" xfId="95"/>
    <cellStyle name="Note" xfId="53" builtinId="10" customBuiltin="1"/>
    <cellStyle name="Output" xfId="54" builtinId="21" customBuiltin="1"/>
    <cellStyle name="Percent 2" xfId="64"/>
    <cellStyle name="Title" xfId="55" builtinId="15" customBuiltin="1"/>
    <cellStyle name="Total" xfId="56" builtinId="25" customBuiltin="1"/>
    <cellStyle name="Warning Text" xfId="5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10</xdr:col>
      <xdr:colOff>211725</xdr:colOff>
      <xdr:row>240</xdr:row>
      <xdr:rowOff>81231</xdr:rowOff>
    </xdr:from>
    <xdr:to>
      <xdr:col>13</xdr:col>
      <xdr:colOff>183149</xdr:colOff>
      <xdr:row>243</xdr:row>
      <xdr:rowOff>122769</xdr:rowOff>
    </xdr:to>
    <xdr:sp macro="" textlink="">
      <xdr:nvSpPr>
        <xdr:cNvPr id="2" name="Text Box 44" hidden="1"/>
        <xdr:cNvSpPr txBox="1">
          <a:spLocks noChangeArrowheads="1"/>
        </xdr:cNvSpPr>
      </xdr:nvSpPr>
      <xdr:spPr bwMode="auto">
        <a:xfrm>
          <a:off x="7648764" y="41210503"/>
          <a:ext cx="1202055" cy="5346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211725</xdr:colOff>
      <xdr:row>257</xdr:row>
      <xdr:rowOff>113148</xdr:rowOff>
    </xdr:from>
    <xdr:to>
      <xdr:col>13</xdr:col>
      <xdr:colOff>183149</xdr:colOff>
      <xdr:row>261</xdr:row>
      <xdr:rowOff>91677</xdr:rowOff>
    </xdr:to>
    <xdr:sp macro="" textlink="">
      <xdr:nvSpPr>
        <xdr:cNvPr id="3" name="Text Box 46" hidden="1"/>
        <xdr:cNvSpPr txBox="1">
          <a:spLocks noChangeArrowheads="1"/>
        </xdr:cNvSpPr>
      </xdr:nvSpPr>
      <xdr:spPr bwMode="auto">
        <a:xfrm>
          <a:off x="7648764" y="44118299"/>
          <a:ext cx="1202055" cy="6567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13</xdr:col>
      <xdr:colOff>177434</xdr:colOff>
      <xdr:row>32</xdr:row>
      <xdr:rowOff>120270</xdr:rowOff>
    </xdr:from>
    <xdr:to>
      <xdr:col>15</xdr:col>
      <xdr:colOff>369841</xdr:colOff>
      <xdr:row>36</xdr:row>
      <xdr:rowOff>144744</xdr:rowOff>
    </xdr:to>
    <xdr:sp macro="" textlink="">
      <xdr:nvSpPr>
        <xdr:cNvPr id="4" name="Text Box 81" hidden="1"/>
        <xdr:cNvSpPr txBox="1">
          <a:spLocks noChangeArrowheads="1"/>
        </xdr:cNvSpPr>
      </xdr:nvSpPr>
      <xdr:spPr bwMode="auto">
        <a:xfrm>
          <a:off x="8822244" y="5450541"/>
          <a:ext cx="1430656" cy="7423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13</xdr:col>
      <xdr:colOff>177434</xdr:colOff>
      <xdr:row>47</xdr:row>
      <xdr:rowOff>121691</xdr:rowOff>
    </xdr:from>
    <xdr:to>
      <xdr:col>15</xdr:col>
      <xdr:colOff>369841</xdr:colOff>
      <xdr:row>51</xdr:row>
      <xdr:rowOff>20156</xdr:rowOff>
    </xdr:to>
    <xdr:sp macro="" textlink="">
      <xdr:nvSpPr>
        <xdr:cNvPr id="5" name="Text Box 83" hidden="1"/>
        <xdr:cNvSpPr txBox="1">
          <a:spLocks noChangeArrowheads="1"/>
        </xdr:cNvSpPr>
      </xdr:nvSpPr>
      <xdr:spPr bwMode="auto">
        <a:xfrm>
          <a:off x="8822244" y="7913034"/>
          <a:ext cx="1430656" cy="59167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13</xdr:col>
      <xdr:colOff>177434</xdr:colOff>
      <xdr:row>70</xdr:row>
      <xdr:rowOff>87994</xdr:rowOff>
    </xdr:from>
    <xdr:to>
      <xdr:col>15</xdr:col>
      <xdr:colOff>369841</xdr:colOff>
      <xdr:row>72</xdr:row>
      <xdr:rowOff>259791</xdr:rowOff>
    </xdr:to>
    <xdr:sp macro="" textlink="">
      <xdr:nvSpPr>
        <xdr:cNvPr id="6" name="Text Box 85" hidden="1"/>
        <xdr:cNvSpPr txBox="1">
          <a:spLocks noChangeArrowheads="1"/>
        </xdr:cNvSpPr>
      </xdr:nvSpPr>
      <xdr:spPr bwMode="auto">
        <a:xfrm>
          <a:off x="8822244" y="12055848"/>
          <a:ext cx="1430656"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13</xdr:col>
      <xdr:colOff>177434</xdr:colOff>
      <xdr:row>79</xdr:row>
      <xdr:rowOff>109094</xdr:rowOff>
    </xdr:from>
    <xdr:to>
      <xdr:col>15</xdr:col>
      <xdr:colOff>369841</xdr:colOff>
      <xdr:row>85</xdr:row>
      <xdr:rowOff>94638</xdr:rowOff>
    </xdr:to>
    <xdr:sp macro="" textlink="">
      <xdr:nvSpPr>
        <xdr:cNvPr id="7" name="Text Box 86" hidden="1"/>
        <xdr:cNvSpPr txBox="1">
          <a:spLocks noChangeArrowheads="1"/>
        </xdr:cNvSpPr>
      </xdr:nvSpPr>
      <xdr:spPr bwMode="auto">
        <a:xfrm>
          <a:off x="8822244" y="13830299"/>
          <a:ext cx="1430656" cy="98948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13</xdr:col>
      <xdr:colOff>177434</xdr:colOff>
      <xdr:row>99</xdr:row>
      <xdr:rowOff>123383</xdr:rowOff>
    </xdr:from>
    <xdr:to>
      <xdr:col>15</xdr:col>
      <xdr:colOff>369841</xdr:colOff>
      <xdr:row>103</xdr:row>
      <xdr:rowOff>114876</xdr:rowOff>
    </xdr:to>
    <xdr:sp macro="" textlink="">
      <xdr:nvSpPr>
        <xdr:cNvPr id="8" name="Text Box 88" hidden="1"/>
        <xdr:cNvSpPr txBox="1">
          <a:spLocks noChangeArrowheads="1"/>
        </xdr:cNvSpPr>
      </xdr:nvSpPr>
      <xdr:spPr bwMode="auto">
        <a:xfrm>
          <a:off x="8822244" y="17151722"/>
          <a:ext cx="1430656" cy="67683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13</xdr:col>
      <xdr:colOff>177434</xdr:colOff>
      <xdr:row>109</xdr:row>
      <xdr:rowOff>138875</xdr:rowOff>
    </xdr:from>
    <xdr:to>
      <xdr:col>15</xdr:col>
      <xdr:colOff>369841</xdr:colOff>
      <xdr:row>113</xdr:row>
      <xdr:rowOff>232323</xdr:rowOff>
    </xdr:to>
    <xdr:sp macro="" textlink="">
      <xdr:nvSpPr>
        <xdr:cNvPr id="9" name="Text Box 89" hidden="1"/>
        <xdr:cNvSpPr txBox="1">
          <a:spLocks noChangeArrowheads="1"/>
        </xdr:cNvSpPr>
      </xdr:nvSpPr>
      <xdr:spPr bwMode="auto">
        <a:xfrm>
          <a:off x="8822244" y="18721668"/>
          <a:ext cx="1430656" cy="72083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13</xdr:col>
      <xdr:colOff>177434</xdr:colOff>
      <xdr:row>151</xdr:row>
      <xdr:rowOff>29506</xdr:rowOff>
    </xdr:from>
    <xdr:to>
      <xdr:col>15</xdr:col>
      <xdr:colOff>369841</xdr:colOff>
      <xdr:row>155</xdr:row>
      <xdr:rowOff>3376</xdr:rowOff>
    </xdr:to>
    <xdr:sp macro="" textlink="">
      <xdr:nvSpPr>
        <xdr:cNvPr id="10" name="Text Box 90" hidden="1"/>
        <xdr:cNvSpPr txBox="1">
          <a:spLocks noChangeArrowheads="1"/>
        </xdr:cNvSpPr>
      </xdr:nvSpPr>
      <xdr:spPr bwMode="auto">
        <a:xfrm>
          <a:off x="8822244" y="26066563"/>
          <a:ext cx="1430656" cy="65312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13</xdr:col>
      <xdr:colOff>177434</xdr:colOff>
      <xdr:row>160</xdr:row>
      <xdr:rowOff>22548</xdr:rowOff>
    </xdr:from>
    <xdr:to>
      <xdr:col>15</xdr:col>
      <xdr:colOff>369841</xdr:colOff>
      <xdr:row>164</xdr:row>
      <xdr:rowOff>39539</xdr:rowOff>
    </xdr:to>
    <xdr:sp macro="" textlink="">
      <xdr:nvSpPr>
        <xdr:cNvPr id="11" name="Text Box 91" hidden="1"/>
        <xdr:cNvSpPr txBox="1">
          <a:spLocks noChangeArrowheads="1"/>
        </xdr:cNvSpPr>
      </xdr:nvSpPr>
      <xdr:spPr bwMode="auto">
        <a:xfrm>
          <a:off x="8822244" y="27582746"/>
          <a:ext cx="1430656" cy="70818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13</xdr:col>
      <xdr:colOff>177434</xdr:colOff>
      <xdr:row>167</xdr:row>
      <xdr:rowOff>4197</xdr:rowOff>
    </xdr:from>
    <xdr:to>
      <xdr:col>15</xdr:col>
      <xdr:colOff>369841</xdr:colOff>
      <xdr:row>171</xdr:row>
      <xdr:rowOff>117741</xdr:rowOff>
    </xdr:to>
    <xdr:sp macro="" textlink="">
      <xdr:nvSpPr>
        <xdr:cNvPr id="12" name="Text Box 92" hidden="1"/>
        <xdr:cNvSpPr txBox="1">
          <a:spLocks noChangeArrowheads="1"/>
        </xdr:cNvSpPr>
      </xdr:nvSpPr>
      <xdr:spPr bwMode="auto">
        <a:xfrm>
          <a:off x="8822244" y="28758777"/>
          <a:ext cx="1430656" cy="79617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508</xdr:row>
      <xdr:rowOff>97914</xdr:rowOff>
    </xdr:from>
    <xdr:to>
      <xdr:col>8</xdr:col>
      <xdr:colOff>727979</xdr:colOff>
      <xdr:row>515</xdr:row>
      <xdr:rowOff>67806</xdr:rowOff>
    </xdr:to>
    <xdr:sp macro="" textlink="">
      <xdr:nvSpPr>
        <xdr:cNvPr id="13" name="Text Box 177" hidden="1"/>
        <xdr:cNvSpPr txBox="1">
          <a:spLocks noChangeArrowheads="1"/>
        </xdr:cNvSpPr>
      </xdr:nvSpPr>
      <xdr:spPr bwMode="auto">
        <a:xfrm>
          <a:off x="5835287" y="86173434"/>
          <a:ext cx="1194352"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699404</xdr:colOff>
      <xdr:row>508</xdr:row>
      <xdr:rowOff>97914</xdr:rowOff>
    </xdr:from>
    <xdr:to>
      <xdr:col>11</xdr:col>
      <xdr:colOff>379365</xdr:colOff>
      <xdr:row>515</xdr:row>
      <xdr:rowOff>67806</xdr:rowOff>
    </xdr:to>
    <xdr:sp macro="" textlink="">
      <xdr:nvSpPr>
        <xdr:cNvPr id="14" name="Text Box 179" hidden="1"/>
        <xdr:cNvSpPr txBox="1">
          <a:spLocks noChangeArrowheads="1"/>
        </xdr:cNvSpPr>
      </xdr:nvSpPr>
      <xdr:spPr bwMode="auto">
        <a:xfrm>
          <a:off x="7001064" y="86173434"/>
          <a:ext cx="1213485"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360315</xdr:colOff>
      <xdr:row>508</xdr:row>
      <xdr:rowOff>97914</xdr:rowOff>
    </xdr:from>
    <xdr:to>
      <xdr:col>14</xdr:col>
      <xdr:colOff>282210</xdr:colOff>
      <xdr:row>515</xdr:row>
      <xdr:rowOff>67806</xdr:rowOff>
    </xdr:to>
    <xdr:sp macro="" textlink="">
      <xdr:nvSpPr>
        <xdr:cNvPr id="15" name="Text Box 180" hidden="1"/>
        <xdr:cNvSpPr txBox="1">
          <a:spLocks noChangeArrowheads="1"/>
        </xdr:cNvSpPr>
      </xdr:nvSpPr>
      <xdr:spPr bwMode="auto">
        <a:xfrm>
          <a:off x="8195499" y="86173434"/>
          <a:ext cx="1388746"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360315</xdr:colOff>
      <xdr:row>513</xdr:row>
      <xdr:rowOff>89714</xdr:rowOff>
    </xdr:from>
    <xdr:to>
      <xdr:col>14</xdr:col>
      <xdr:colOff>318405</xdr:colOff>
      <xdr:row>513</xdr:row>
      <xdr:rowOff>89714</xdr:rowOff>
    </xdr:to>
    <xdr:sp macro="" textlink="">
      <xdr:nvSpPr>
        <xdr:cNvPr id="16" name="Text Box 181" hidden="1"/>
        <xdr:cNvSpPr txBox="1">
          <a:spLocks noChangeArrowheads="1"/>
        </xdr:cNvSpPr>
      </xdr:nvSpPr>
      <xdr:spPr bwMode="auto">
        <a:xfrm>
          <a:off x="8195499" y="86993077"/>
          <a:ext cx="1424941"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531</xdr:row>
      <xdr:rowOff>66549</xdr:rowOff>
    </xdr:from>
    <xdr:to>
      <xdr:col>8</xdr:col>
      <xdr:colOff>727979</xdr:colOff>
      <xdr:row>539</xdr:row>
      <xdr:rowOff>41199</xdr:rowOff>
    </xdr:to>
    <xdr:sp macro="" textlink="">
      <xdr:nvSpPr>
        <xdr:cNvPr id="17" name="Text Box 182" hidden="1"/>
        <xdr:cNvSpPr txBox="1">
          <a:spLocks noChangeArrowheads="1"/>
        </xdr:cNvSpPr>
      </xdr:nvSpPr>
      <xdr:spPr bwMode="auto">
        <a:xfrm>
          <a:off x="5835287" y="90066745"/>
          <a:ext cx="1194352"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699404</xdr:colOff>
      <xdr:row>531</xdr:row>
      <xdr:rowOff>66549</xdr:rowOff>
    </xdr:from>
    <xdr:to>
      <xdr:col>11</xdr:col>
      <xdr:colOff>379365</xdr:colOff>
      <xdr:row>539</xdr:row>
      <xdr:rowOff>41199</xdr:rowOff>
    </xdr:to>
    <xdr:sp macro="" textlink="">
      <xdr:nvSpPr>
        <xdr:cNvPr id="18" name="Text Box 183" hidden="1"/>
        <xdr:cNvSpPr txBox="1">
          <a:spLocks noChangeArrowheads="1"/>
        </xdr:cNvSpPr>
      </xdr:nvSpPr>
      <xdr:spPr bwMode="auto">
        <a:xfrm>
          <a:off x="7001064" y="90066745"/>
          <a:ext cx="1213485"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360315</xdr:colOff>
      <xdr:row>531</xdr:row>
      <xdr:rowOff>66549</xdr:rowOff>
    </xdr:from>
    <xdr:to>
      <xdr:col>14</xdr:col>
      <xdr:colOff>282210</xdr:colOff>
      <xdr:row>539</xdr:row>
      <xdr:rowOff>41199</xdr:rowOff>
    </xdr:to>
    <xdr:sp macro="" textlink="">
      <xdr:nvSpPr>
        <xdr:cNvPr id="19" name="Text Box 184" hidden="1"/>
        <xdr:cNvSpPr txBox="1">
          <a:spLocks noChangeArrowheads="1"/>
        </xdr:cNvSpPr>
      </xdr:nvSpPr>
      <xdr:spPr bwMode="auto">
        <a:xfrm>
          <a:off x="8195499" y="90066745"/>
          <a:ext cx="1388746"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540</xdr:row>
      <xdr:rowOff>46232</xdr:rowOff>
    </xdr:from>
    <xdr:to>
      <xdr:col>8</xdr:col>
      <xdr:colOff>727979</xdr:colOff>
      <xdr:row>549</xdr:row>
      <xdr:rowOff>138335</xdr:rowOff>
    </xdr:to>
    <xdr:sp macro="" textlink="">
      <xdr:nvSpPr>
        <xdr:cNvPr id="20" name="Text Box 185" hidden="1"/>
        <xdr:cNvSpPr txBox="1">
          <a:spLocks noChangeArrowheads="1"/>
        </xdr:cNvSpPr>
      </xdr:nvSpPr>
      <xdr:spPr bwMode="auto">
        <a:xfrm>
          <a:off x="5835287" y="91508474"/>
          <a:ext cx="1194352"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699404</xdr:colOff>
      <xdr:row>540</xdr:row>
      <xdr:rowOff>46232</xdr:rowOff>
    </xdr:from>
    <xdr:to>
      <xdr:col>11</xdr:col>
      <xdr:colOff>379365</xdr:colOff>
      <xdr:row>549</xdr:row>
      <xdr:rowOff>138335</xdr:rowOff>
    </xdr:to>
    <xdr:sp macro="" textlink="">
      <xdr:nvSpPr>
        <xdr:cNvPr id="21" name="Text Box 186" hidden="1"/>
        <xdr:cNvSpPr txBox="1">
          <a:spLocks noChangeArrowheads="1"/>
        </xdr:cNvSpPr>
      </xdr:nvSpPr>
      <xdr:spPr bwMode="auto">
        <a:xfrm>
          <a:off x="7001064" y="91508474"/>
          <a:ext cx="1213485"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360315</xdr:colOff>
      <xdr:row>540</xdr:row>
      <xdr:rowOff>46232</xdr:rowOff>
    </xdr:from>
    <xdr:to>
      <xdr:col>14</xdr:col>
      <xdr:colOff>318405</xdr:colOff>
      <xdr:row>549</xdr:row>
      <xdr:rowOff>138335</xdr:rowOff>
    </xdr:to>
    <xdr:sp macro="" textlink="">
      <xdr:nvSpPr>
        <xdr:cNvPr id="22" name="Text Box 187" hidden="1"/>
        <xdr:cNvSpPr txBox="1">
          <a:spLocks noChangeArrowheads="1"/>
        </xdr:cNvSpPr>
      </xdr:nvSpPr>
      <xdr:spPr bwMode="auto">
        <a:xfrm>
          <a:off x="8195499" y="91508474"/>
          <a:ext cx="1424941"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557</xdr:row>
      <xdr:rowOff>110047</xdr:rowOff>
    </xdr:from>
    <xdr:to>
      <xdr:col>8</xdr:col>
      <xdr:colOff>727979</xdr:colOff>
      <xdr:row>561</xdr:row>
      <xdr:rowOff>41627</xdr:rowOff>
    </xdr:to>
    <xdr:sp macro="" textlink="">
      <xdr:nvSpPr>
        <xdr:cNvPr id="23" name="Text Box 188" hidden="1"/>
        <xdr:cNvSpPr txBox="1">
          <a:spLocks noChangeArrowheads="1"/>
        </xdr:cNvSpPr>
      </xdr:nvSpPr>
      <xdr:spPr bwMode="auto">
        <a:xfrm>
          <a:off x="5835287" y="94446237"/>
          <a:ext cx="1194352"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699404</xdr:colOff>
      <xdr:row>557</xdr:row>
      <xdr:rowOff>110047</xdr:rowOff>
    </xdr:from>
    <xdr:to>
      <xdr:col>11</xdr:col>
      <xdr:colOff>379365</xdr:colOff>
      <xdr:row>561</xdr:row>
      <xdr:rowOff>41627</xdr:rowOff>
    </xdr:to>
    <xdr:sp macro="" textlink="">
      <xdr:nvSpPr>
        <xdr:cNvPr id="24" name="Text Box 189" hidden="1"/>
        <xdr:cNvSpPr txBox="1">
          <a:spLocks noChangeArrowheads="1"/>
        </xdr:cNvSpPr>
      </xdr:nvSpPr>
      <xdr:spPr bwMode="auto">
        <a:xfrm>
          <a:off x="7001064" y="94446237"/>
          <a:ext cx="1213485"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360315</xdr:colOff>
      <xdr:row>557</xdr:row>
      <xdr:rowOff>110047</xdr:rowOff>
    </xdr:from>
    <xdr:to>
      <xdr:col>14</xdr:col>
      <xdr:colOff>282210</xdr:colOff>
      <xdr:row>561</xdr:row>
      <xdr:rowOff>41627</xdr:rowOff>
    </xdr:to>
    <xdr:sp macro="" textlink="">
      <xdr:nvSpPr>
        <xdr:cNvPr id="25" name="Text Box 190" hidden="1"/>
        <xdr:cNvSpPr txBox="1">
          <a:spLocks noChangeArrowheads="1"/>
        </xdr:cNvSpPr>
      </xdr:nvSpPr>
      <xdr:spPr bwMode="auto">
        <a:xfrm>
          <a:off x="8195499" y="94446237"/>
          <a:ext cx="1388746"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22</xdr:row>
      <xdr:rowOff>86004</xdr:rowOff>
    </xdr:from>
    <xdr:to>
      <xdr:col>9</xdr:col>
      <xdr:colOff>61229</xdr:colOff>
      <xdr:row>26</xdr:row>
      <xdr:rowOff>51658</xdr:rowOff>
    </xdr:to>
    <xdr:sp macro="" textlink="">
      <xdr:nvSpPr>
        <xdr:cNvPr id="26" name="Text Box 267" hidden="1"/>
        <xdr:cNvSpPr txBox="1">
          <a:spLocks noChangeArrowheads="1"/>
        </xdr:cNvSpPr>
      </xdr:nvSpPr>
      <xdr:spPr bwMode="auto">
        <a:xfrm>
          <a:off x="5835287" y="3658818"/>
          <a:ext cx="1289602" cy="6543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32</xdr:row>
      <xdr:rowOff>120270</xdr:rowOff>
    </xdr:from>
    <xdr:to>
      <xdr:col>9</xdr:col>
      <xdr:colOff>61229</xdr:colOff>
      <xdr:row>36</xdr:row>
      <xdr:rowOff>144744</xdr:rowOff>
    </xdr:to>
    <xdr:sp macro="" textlink="">
      <xdr:nvSpPr>
        <xdr:cNvPr id="27" name="Text Box 268" hidden="1"/>
        <xdr:cNvSpPr txBox="1">
          <a:spLocks noChangeArrowheads="1"/>
        </xdr:cNvSpPr>
      </xdr:nvSpPr>
      <xdr:spPr bwMode="auto">
        <a:xfrm>
          <a:off x="5835287" y="5450541"/>
          <a:ext cx="1289602" cy="7423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42</xdr:row>
      <xdr:rowOff>24765</xdr:rowOff>
    </xdr:from>
    <xdr:to>
      <xdr:col>9</xdr:col>
      <xdr:colOff>61229</xdr:colOff>
      <xdr:row>47</xdr:row>
      <xdr:rowOff>121691</xdr:rowOff>
    </xdr:to>
    <xdr:sp macro="" textlink="">
      <xdr:nvSpPr>
        <xdr:cNvPr id="28" name="Text Box 269" hidden="1"/>
        <xdr:cNvSpPr txBox="1">
          <a:spLocks noChangeArrowheads="1"/>
        </xdr:cNvSpPr>
      </xdr:nvSpPr>
      <xdr:spPr bwMode="auto">
        <a:xfrm>
          <a:off x="5835287" y="6952690"/>
          <a:ext cx="1289602" cy="96034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47</xdr:row>
      <xdr:rowOff>121691</xdr:rowOff>
    </xdr:from>
    <xdr:to>
      <xdr:col>9</xdr:col>
      <xdr:colOff>61229</xdr:colOff>
      <xdr:row>51</xdr:row>
      <xdr:rowOff>20156</xdr:rowOff>
    </xdr:to>
    <xdr:sp macro="" textlink="">
      <xdr:nvSpPr>
        <xdr:cNvPr id="29" name="Text Box 270" hidden="1"/>
        <xdr:cNvSpPr txBox="1">
          <a:spLocks noChangeArrowheads="1"/>
        </xdr:cNvSpPr>
      </xdr:nvSpPr>
      <xdr:spPr bwMode="auto">
        <a:xfrm>
          <a:off x="5835287" y="7913034"/>
          <a:ext cx="1289602" cy="59167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57</xdr:row>
      <xdr:rowOff>135674</xdr:rowOff>
    </xdr:from>
    <xdr:to>
      <xdr:col>9</xdr:col>
      <xdr:colOff>61229</xdr:colOff>
      <xdr:row>59</xdr:row>
      <xdr:rowOff>137467</xdr:rowOff>
    </xdr:to>
    <xdr:sp macro="" textlink="">
      <xdr:nvSpPr>
        <xdr:cNvPr id="30" name="Text Box 271" hidden="1"/>
        <xdr:cNvSpPr txBox="1">
          <a:spLocks noChangeArrowheads="1"/>
        </xdr:cNvSpPr>
      </xdr:nvSpPr>
      <xdr:spPr bwMode="auto">
        <a:xfrm>
          <a:off x="5835287" y="9626974"/>
          <a:ext cx="1289602" cy="3485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70</xdr:row>
      <xdr:rowOff>87994</xdr:rowOff>
    </xdr:from>
    <xdr:to>
      <xdr:col>9</xdr:col>
      <xdr:colOff>61229</xdr:colOff>
      <xdr:row>72</xdr:row>
      <xdr:rowOff>259791</xdr:rowOff>
    </xdr:to>
    <xdr:sp macro="" textlink="">
      <xdr:nvSpPr>
        <xdr:cNvPr id="31" name="Text Box 272" hidden="1"/>
        <xdr:cNvSpPr txBox="1">
          <a:spLocks noChangeArrowheads="1"/>
        </xdr:cNvSpPr>
      </xdr:nvSpPr>
      <xdr:spPr bwMode="auto">
        <a:xfrm>
          <a:off x="5835287" y="12055848"/>
          <a:ext cx="1289602"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70</xdr:row>
      <xdr:rowOff>87994</xdr:rowOff>
    </xdr:from>
    <xdr:to>
      <xdr:col>9</xdr:col>
      <xdr:colOff>61229</xdr:colOff>
      <xdr:row>72</xdr:row>
      <xdr:rowOff>259791</xdr:rowOff>
    </xdr:to>
    <xdr:sp macro="" textlink="">
      <xdr:nvSpPr>
        <xdr:cNvPr id="32" name="Text Box 273" hidden="1"/>
        <xdr:cNvSpPr txBox="1">
          <a:spLocks noChangeArrowheads="1"/>
        </xdr:cNvSpPr>
      </xdr:nvSpPr>
      <xdr:spPr bwMode="auto">
        <a:xfrm>
          <a:off x="5835287" y="12055848"/>
          <a:ext cx="1289602"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82</xdr:row>
      <xdr:rowOff>99793</xdr:rowOff>
    </xdr:from>
    <xdr:to>
      <xdr:col>9</xdr:col>
      <xdr:colOff>61229</xdr:colOff>
      <xdr:row>85</xdr:row>
      <xdr:rowOff>94638</xdr:rowOff>
    </xdr:to>
    <xdr:sp macro="" textlink="">
      <xdr:nvSpPr>
        <xdr:cNvPr id="33" name="Text Box 274" hidden="1"/>
        <xdr:cNvSpPr txBox="1">
          <a:spLocks noChangeArrowheads="1"/>
        </xdr:cNvSpPr>
      </xdr:nvSpPr>
      <xdr:spPr bwMode="auto">
        <a:xfrm>
          <a:off x="5835287" y="14342968"/>
          <a:ext cx="1289602" cy="4768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159</xdr:row>
      <xdr:rowOff>10902</xdr:rowOff>
    </xdr:from>
    <xdr:to>
      <xdr:col>9</xdr:col>
      <xdr:colOff>61229</xdr:colOff>
      <xdr:row>159</xdr:row>
      <xdr:rowOff>10902</xdr:rowOff>
    </xdr:to>
    <xdr:sp macro="" textlink="">
      <xdr:nvSpPr>
        <xdr:cNvPr id="34" name="Text Box 275" hidden="1"/>
        <xdr:cNvSpPr txBox="1">
          <a:spLocks noChangeArrowheads="1"/>
        </xdr:cNvSpPr>
      </xdr:nvSpPr>
      <xdr:spPr bwMode="auto">
        <a:xfrm>
          <a:off x="5835287" y="27404131"/>
          <a:ext cx="1289602"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100</xdr:row>
      <xdr:rowOff>56173</xdr:rowOff>
    </xdr:from>
    <xdr:to>
      <xdr:col>9</xdr:col>
      <xdr:colOff>61229</xdr:colOff>
      <xdr:row>106</xdr:row>
      <xdr:rowOff>136840</xdr:rowOff>
    </xdr:to>
    <xdr:sp macro="" textlink="">
      <xdr:nvSpPr>
        <xdr:cNvPr id="35" name="Text Box 276" hidden="1"/>
        <xdr:cNvSpPr txBox="1">
          <a:spLocks noChangeArrowheads="1"/>
        </xdr:cNvSpPr>
      </xdr:nvSpPr>
      <xdr:spPr bwMode="auto">
        <a:xfrm>
          <a:off x="5835287" y="17237448"/>
          <a:ext cx="1289602" cy="9693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112</xdr:row>
      <xdr:rowOff>9315</xdr:rowOff>
    </xdr:from>
    <xdr:to>
      <xdr:col>9</xdr:col>
      <xdr:colOff>61229</xdr:colOff>
      <xdr:row>115</xdr:row>
      <xdr:rowOff>33263</xdr:rowOff>
    </xdr:to>
    <xdr:sp macro="" textlink="">
      <xdr:nvSpPr>
        <xdr:cNvPr id="36" name="Text Box 277" hidden="1"/>
        <xdr:cNvSpPr txBox="1">
          <a:spLocks noChangeArrowheads="1"/>
        </xdr:cNvSpPr>
      </xdr:nvSpPr>
      <xdr:spPr bwMode="auto">
        <a:xfrm>
          <a:off x="5835287" y="19063447"/>
          <a:ext cx="1289602" cy="8544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154</xdr:row>
      <xdr:rowOff>2707</xdr:rowOff>
    </xdr:from>
    <xdr:to>
      <xdr:col>9</xdr:col>
      <xdr:colOff>61229</xdr:colOff>
      <xdr:row>158</xdr:row>
      <xdr:rowOff>7272</xdr:rowOff>
    </xdr:to>
    <xdr:sp macro="" textlink="">
      <xdr:nvSpPr>
        <xdr:cNvPr id="37" name="Text Box 278" hidden="1"/>
        <xdr:cNvSpPr txBox="1">
          <a:spLocks noChangeArrowheads="1"/>
        </xdr:cNvSpPr>
      </xdr:nvSpPr>
      <xdr:spPr bwMode="auto">
        <a:xfrm>
          <a:off x="5835287" y="26553363"/>
          <a:ext cx="1289602" cy="6786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162</xdr:row>
      <xdr:rowOff>92194</xdr:rowOff>
    </xdr:from>
    <xdr:to>
      <xdr:col>9</xdr:col>
      <xdr:colOff>61229</xdr:colOff>
      <xdr:row>166</xdr:row>
      <xdr:rowOff>119104</xdr:rowOff>
    </xdr:to>
    <xdr:sp macro="" textlink="">
      <xdr:nvSpPr>
        <xdr:cNvPr id="38" name="Text Box 279" hidden="1"/>
        <xdr:cNvSpPr txBox="1">
          <a:spLocks noChangeArrowheads="1"/>
        </xdr:cNvSpPr>
      </xdr:nvSpPr>
      <xdr:spPr bwMode="auto">
        <a:xfrm>
          <a:off x="5835287" y="28005516"/>
          <a:ext cx="1289602" cy="70348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170</xdr:row>
      <xdr:rowOff>2806</xdr:rowOff>
    </xdr:from>
    <xdr:to>
      <xdr:col>9</xdr:col>
      <xdr:colOff>61229</xdr:colOff>
      <xdr:row>174</xdr:row>
      <xdr:rowOff>73545</xdr:rowOff>
    </xdr:to>
    <xdr:sp macro="" textlink="">
      <xdr:nvSpPr>
        <xdr:cNvPr id="39" name="Text Box 280" hidden="1"/>
        <xdr:cNvSpPr txBox="1">
          <a:spLocks noChangeArrowheads="1"/>
        </xdr:cNvSpPr>
      </xdr:nvSpPr>
      <xdr:spPr bwMode="auto">
        <a:xfrm>
          <a:off x="5835287" y="29277209"/>
          <a:ext cx="1289602" cy="750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179</xdr:row>
      <xdr:rowOff>153996</xdr:rowOff>
    </xdr:from>
    <xdr:to>
      <xdr:col>9</xdr:col>
      <xdr:colOff>61229</xdr:colOff>
      <xdr:row>184</xdr:row>
      <xdr:rowOff>82728</xdr:rowOff>
    </xdr:to>
    <xdr:sp macro="" textlink="">
      <xdr:nvSpPr>
        <xdr:cNvPr id="40" name="Text Box 281" hidden="1"/>
        <xdr:cNvSpPr txBox="1">
          <a:spLocks noChangeArrowheads="1"/>
        </xdr:cNvSpPr>
      </xdr:nvSpPr>
      <xdr:spPr bwMode="auto">
        <a:xfrm>
          <a:off x="5835287" y="30904587"/>
          <a:ext cx="1289602" cy="7692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186</xdr:row>
      <xdr:rowOff>151640</xdr:rowOff>
    </xdr:from>
    <xdr:to>
      <xdr:col>9</xdr:col>
      <xdr:colOff>61229</xdr:colOff>
      <xdr:row>189</xdr:row>
      <xdr:rowOff>157829</xdr:rowOff>
    </xdr:to>
    <xdr:sp macro="" textlink="">
      <xdr:nvSpPr>
        <xdr:cNvPr id="41" name="Text Box 282" hidden="1"/>
        <xdr:cNvSpPr txBox="1">
          <a:spLocks noChangeArrowheads="1"/>
        </xdr:cNvSpPr>
      </xdr:nvSpPr>
      <xdr:spPr bwMode="auto">
        <a:xfrm>
          <a:off x="5835287" y="32060846"/>
          <a:ext cx="1289602" cy="51863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205</xdr:row>
      <xdr:rowOff>86384</xdr:rowOff>
    </xdr:from>
    <xdr:to>
      <xdr:col>9</xdr:col>
      <xdr:colOff>61229</xdr:colOff>
      <xdr:row>209</xdr:row>
      <xdr:rowOff>106343</xdr:rowOff>
    </xdr:to>
    <xdr:sp macro="" textlink="">
      <xdr:nvSpPr>
        <xdr:cNvPr id="42" name="Text Box 283" hidden="1"/>
        <xdr:cNvSpPr txBox="1">
          <a:spLocks noChangeArrowheads="1"/>
        </xdr:cNvSpPr>
      </xdr:nvSpPr>
      <xdr:spPr bwMode="auto">
        <a:xfrm>
          <a:off x="5835287" y="35240342"/>
          <a:ext cx="1289602" cy="70500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218</xdr:row>
      <xdr:rowOff>115914</xdr:rowOff>
    </xdr:from>
    <xdr:to>
      <xdr:col>9</xdr:col>
      <xdr:colOff>61229</xdr:colOff>
      <xdr:row>225</xdr:row>
      <xdr:rowOff>144439</xdr:rowOff>
    </xdr:to>
    <xdr:sp macro="" textlink="">
      <xdr:nvSpPr>
        <xdr:cNvPr id="43" name="Text Box 284" hidden="1"/>
        <xdr:cNvSpPr txBox="1">
          <a:spLocks noChangeArrowheads="1"/>
        </xdr:cNvSpPr>
      </xdr:nvSpPr>
      <xdr:spPr bwMode="auto">
        <a:xfrm>
          <a:off x="5835287" y="37484127"/>
          <a:ext cx="1289602" cy="123699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235</xdr:row>
      <xdr:rowOff>113903</xdr:rowOff>
    </xdr:from>
    <xdr:to>
      <xdr:col>9</xdr:col>
      <xdr:colOff>61229</xdr:colOff>
      <xdr:row>240</xdr:row>
      <xdr:rowOff>81231</xdr:rowOff>
    </xdr:to>
    <xdr:sp macro="" textlink="">
      <xdr:nvSpPr>
        <xdr:cNvPr id="44" name="Text Box 285" hidden="1"/>
        <xdr:cNvSpPr txBox="1">
          <a:spLocks noChangeArrowheads="1"/>
        </xdr:cNvSpPr>
      </xdr:nvSpPr>
      <xdr:spPr bwMode="auto">
        <a:xfrm>
          <a:off x="5835287" y="40384905"/>
          <a:ext cx="1289602" cy="82559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240</xdr:row>
      <xdr:rowOff>81231</xdr:rowOff>
    </xdr:from>
    <xdr:to>
      <xdr:col>9</xdr:col>
      <xdr:colOff>61229</xdr:colOff>
      <xdr:row>244</xdr:row>
      <xdr:rowOff>95900</xdr:rowOff>
    </xdr:to>
    <xdr:sp macro="" textlink="">
      <xdr:nvSpPr>
        <xdr:cNvPr id="45" name="Text Box 286" hidden="1"/>
        <xdr:cNvSpPr txBox="1">
          <a:spLocks noChangeArrowheads="1"/>
        </xdr:cNvSpPr>
      </xdr:nvSpPr>
      <xdr:spPr bwMode="auto">
        <a:xfrm>
          <a:off x="5835287" y="41210503"/>
          <a:ext cx="1289602" cy="6887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245</xdr:row>
      <xdr:rowOff>159227</xdr:rowOff>
    </xdr:from>
    <xdr:to>
      <xdr:col>9</xdr:col>
      <xdr:colOff>61229</xdr:colOff>
      <xdr:row>250</xdr:row>
      <xdr:rowOff>123867</xdr:rowOff>
    </xdr:to>
    <xdr:sp macro="" textlink="">
      <xdr:nvSpPr>
        <xdr:cNvPr id="46" name="Text Box 287" hidden="1"/>
        <xdr:cNvSpPr txBox="1">
          <a:spLocks noChangeArrowheads="1"/>
        </xdr:cNvSpPr>
      </xdr:nvSpPr>
      <xdr:spPr bwMode="auto">
        <a:xfrm>
          <a:off x="5835287" y="42133836"/>
          <a:ext cx="1289602" cy="806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259</xdr:row>
      <xdr:rowOff>106476</xdr:rowOff>
    </xdr:from>
    <xdr:to>
      <xdr:col>9</xdr:col>
      <xdr:colOff>61229</xdr:colOff>
      <xdr:row>263</xdr:row>
      <xdr:rowOff>101735</xdr:rowOff>
    </xdr:to>
    <xdr:sp macro="" textlink="">
      <xdr:nvSpPr>
        <xdr:cNvPr id="47" name="Text Box 288" hidden="1"/>
        <xdr:cNvSpPr txBox="1">
          <a:spLocks noChangeArrowheads="1"/>
        </xdr:cNvSpPr>
      </xdr:nvSpPr>
      <xdr:spPr bwMode="auto">
        <a:xfrm>
          <a:off x="5835287" y="44454768"/>
          <a:ext cx="1289602" cy="67403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468983</xdr:colOff>
      <xdr:row>263</xdr:row>
      <xdr:rowOff>150847</xdr:rowOff>
    </xdr:from>
    <xdr:to>
      <xdr:col>9</xdr:col>
      <xdr:colOff>61229</xdr:colOff>
      <xdr:row>268</xdr:row>
      <xdr:rowOff>88990</xdr:rowOff>
    </xdr:to>
    <xdr:sp macro="" textlink="">
      <xdr:nvSpPr>
        <xdr:cNvPr id="48" name="Text Box 289" hidden="1"/>
        <xdr:cNvSpPr txBox="1">
          <a:spLocks noChangeArrowheads="1"/>
        </xdr:cNvSpPr>
      </xdr:nvSpPr>
      <xdr:spPr bwMode="auto">
        <a:xfrm>
          <a:off x="5835287" y="45166480"/>
          <a:ext cx="1289602" cy="75710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188863</xdr:colOff>
      <xdr:row>22</xdr:row>
      <xdr:rowOff>40231</xdr:rowOff>
    </xdr:from>
    <xdr:to>
      <xdr:col>12</xdr:col>
      <xdr:colOff>695350</xdr:colOff>
      <xdr:row>26</xdr:row>
      <xdr:rowOff>3350</xdr:rowOff>
    </xdr:to>
    <xdr:sp macro="" textlink="">
      <xdr:nvSpPr>
        <xdr:cNvPr id="2" name="Text Box 143" hidden="1"/>
        <xdr:cNvSpPr txBox="1">
          <a:spLocks noChangeArrowheads="1"/>
        </xdr:cNvSpPr>
      </xdr:nvSpPr>
      <xdr:spPr bwMode="auto">
        <a:xfrm>
          <a:off x="7851961" y="3781425"/>
          <a:ext cx="971551" cy="70290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188863</xdr:colOff>
      <xdr:row>24</xdr:row>
      <xdr:rowOff>171618</xdr:rowOff>
    </xdr:from>
    <xdr:to>
      <xdr:col>12</xdr:col>
      <xdr:colOff>695350</xdr:colOff>
      <xdr:row>29</xdr:row>
      <xdr:rowOff>7789</xdr:rowOff>
    </xdr:to>
    <xdr:sp macro="" textlink="">
      <xdr:nvSpPr>
        <xdr:cNvPr id="3" name="Text Box 144" hidden="1"/>
        <xdr:cNvSpPr txBox="1">
          <a:spLocks noChangeArrowheads="1"/>
        </xdr:cNvSpPr>
      </xdr:nvSpPr>
      <xdr:spPr bwMode="auto">
        <a:xfrm>
          <a:off x="7851961" y="4265256"/>
          <a:ext cx="971551"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188863</xdr:colOff>
      <xdr:row>73</xdr:row>
      <xdr:rowOff>97332</xdr:rowOff>
    </xdr:from>
    <xdr:to>
      <xdr:col>12</xdr:col>
      <xdr:colOff>695350</xdr:colOff>
      <xdr:row>77</xdr:row>
      <xdr:rowOff>153304</xdr:rowOff>
    </xdr:to>
    <xdr:sp macro="" textlink="">
      <xdr:nvSpPr>
        <xdr:cNvPr id="4" name="Text Box 145" hidden="1"/>
        <xdr:cNvSpPr txBox="1">
          <a:spLocks noChangeArrowheads="1"/>
        </xdr:cNvSpPr>
      </xdr:nvSpPr>
      <xdr:spPr bwMode="auto">
        <a:xfrm>
          <a:off x="7851961" y="14310354"/>
          <a:ext cx="9715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188863</xdr:colOff>
      <xdr:row>91</xdr:row>
      <xdr:rowOff>38765</xdr:rowOff>
    </xdr:from>
    <xdr:to>
      <xdr:col>12</xdr:col>
      <xdr:colOff>695350</xdr:colOff>
      <xdr:row>95</xdr:row>
      <xdr:rowOff>43655</xdr:rowOff>
    </xdr:to>
    <xdr:sp macro="" textlink="">
      <xdr:nvSpPr>
        <xdr:cNvPr id="5" name="Text Box 146" hidden="1"/>
        <xdr:cNvSpPr txBox="1">
          <a:spLocks noChangeArrowheads="1"/>
        </xdr:cNvSpPr>
      </xdr:nvSpPr>
      <xdr:spPr bwMode="auto">
        <a:xfrm>
          <a:off x="7851961" y="17305753"/>
          <a:ext cx="9715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188863</xdr:colOff>
      <xdr:row>97</xdr:row>
      <xdr:rowOff>121311</xdr:rowOff>
    </xdr:from>
    <xdr:to>
      <xdr:col>12</xdr:col>
      <xdr:colOff>695350</xdr:colOff>
      <xdr:row>101</xdr:row>
      <xdr:rowOff>98362</xdr:rowOff>
    </xdr:to>
    <xdr:sp macro="" textlink="">
      <xdr:nvSpPr>
        <xdr:cNvPr id="6" name="Text Box 147" hidden="1"/>
        <xdr:cNvSpPr txBox="1">
          <a:spLocks noChangeArrowheads="1"/>
        </xdr:cNvSpPr>
      </xdr:nvSpPr>
      <xdr:spPr bwMode="auto">
        <a:xfrm>
          <a:off x="7851961" y="18431414"/>
          <a:ext cx="9715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188863</xdr:colOff>
      <xdr:row>104</xdr:row>
      <xdr:rowOff>62588</xdr:rowOff>
    </xdr:from>
    <xdr:to>
      <xdr:col>12</xdr:col>
      <xdr:colOff>695350</xdr:colOff>
      <xdr:row>108</xdr:row>
      <xdr:rowOff>128037</xdr:rowOff>
    </xdr:to>
    <xdr:sp macro="" textlink="">
      <xdr:nvSpPr>
        <xdr:cNvPr id="7" name="Text Box 148" hidden="1"/>
        <xdr:cNvSpPr txBox="1">
          <a:spLocks noChangeArrowheads="1"/>
        </xdr:cNvSpPr>
      </xdr:nvSpPr>
      <xdr:spPr bwMode="auto">
        <a:xfrm>
          <a:off x="7851961" y="19595559"/>
          <a:ext cx="971551" cy="7047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309202</xdr:colOff>
      <xdr:row>73</xdr:row>
      <xdr:rowOff>97332</xdr:rowOff>
    </xdr:from>
    <xdr:to>
      <xdr:col>12</xdr:col>
      <xdr:colOff>110087</xdr:colOff>
      <xdr:row>77</xdr:row>
      <xdr:rowOff>153304</xdr:rowOff>
    </xdr:to>
    <xdr:sp macro="" textlink="">
      <xdr:nvSpPr>
        <xdr:cNvPr id="8" name="Text Box 149" hidden="1"/>
        <xdr:cNvSpPr txBox="1">
          <a:spLocks noChangeArrowheads="1"/>
        </xdr:cNvSpPr>
      </xdr:nvSpPr>
      <xdr:spPr bwMode="auto">
        <a:xfrm>
          <a:off x="7461436" y="14310354"/>
          <a:ext cx="7810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309202</xdr:colOff>
      <xdr:row>91</xdr:row>
      <xdr:rowOff>38765</xdr:rowOff>
    </xdr:from>
    <xdr:to>
      <xdr:col>12</xdr:col>
      <xdr:colOff>110087</xdr:colOff>
      <xdr:row>95</xdr:row>
      <xdr:rowOff>43655</xdr:rowOff>
    </xdr:to>
    <xdr:sp macro="" textlink="">
      <xdr:nvSpPr>
        <xdr:cNvPr id="9" name="Text Box 150" hidden="1"/>
        <xdr:cNvSpPr txBox="1">
          <a:spLocks noChangeArrowheads="1"/>
        </xdr:cNvSpPr>
      </xdr:nvSpPr>
      <xdr:spPr bwMode="auto">
        <a:xfrm>
          <a:off x="7461436" y="17305753"/>
          <a:ext cx="7810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309202</xdr:colOff>
      <xdr:row>97</xdr:row>
      <xdr:rowOff>121311</xdr:rowOff>
    </xdr:from>
    <xdr:to>
      <xdr:col>12</xdr:col>
      <xdr:colOff>110087</xdr:colOff>
      <xdr:row>101</xdr:row>
      <xdr:rowOff>98362</xdr:rowOff>
    </xdr:to>
    <xdr:sp macro="" textlink="">
      <xdr:nvSpPr>
        <xdr:cNvPr id="10" name="Text Box 151" hidden="1"/>
        <xdr:cNvSpPr txBox="1">
          <a:spLocks noChangeArrowheads="1"/>
        </xdr:cNvSpPr>
      </xdr:nvSpPr>
      <xdr:spPr bwMode="auto">
        <a:xfrm>
          <a:off x="7461436" y="18431414"/>
          <a:ext cx="7810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309202</xdr:colOff>
      <xdr:row>74</xdr:row>
      <xdr:rowOff>88927</xdr:rowOff>
    </xdr:from>
    <xdr:to>
      <xdr:col>12</xdr:col>
      <xdr:colOff>110087</xdr:colOff>
      <xdr:row>78</xdr:row>
      <xdr:rowOff>153301</xdr:rowOff>
    </xdr:to>
    <xdr:sp macro="" textlink="">
      <xdr:nvSpPr>
        <xdr:cNvPr id="11" name="Text Box 152" hidden="1"/>
        <xdr:cNvSpPr txBox="1">
          <a:spLocks noChangeArrowheads="1"/>
        </xdr:cNvSpPr>
      </xdr:nvSpPr>
      <xdr:spPr bwMode="auto">
        <a:xfrm>
          <a:off x="7461436" y="14463876"/>
          <a:ext cx="781051" cy="712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309202</xdr:colOff>
      <xdr:row>105</xdr:row>
      <xdr:rowOff>31345</xdr:rowOff>
    </xdr:from>
    <xdr:to>
      <xdr:col>12</xdr:col>
      <xdr:colOff>110087</xdr:colOff>
      <xdr:row>109</xdr:row>
      <xdr:rowOff>140690</xdr:rowOff>
    </xdr:to>
    <xdr:sp macro="" textlink="">
      <xdr:nvSpPr>
        <xdr:cNvPr id="12" name="Text Box 153" hidden="1"/>
        <xdr:cNvSpPr txBox="1">
          <a:spLocks noChangeArrowheads="1"/>
        </xdr:cNvSpPr>
      </xdr:nvSpPr>
      <xdr:spPr bwMode="auto">
        <a:xfrm>
          <a:off x="7461436" y="19720347"/>
          <a:ext cx="781051" cy="7721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188863</xdr:colOff>
      <xdr:row>177</xdr:row>
      <xdr:rowOff>23543</xdr:rowOff>
    </xdr:from>
    <xdr:to>
      <xdr:col>12</xdr:col>
      <xdr:colOff>695350</xdr:colOff>
      <xdr:row>181</xdr:row>
      <xdr:rowOff>64862</xdr:rowOff>
    </xdr:to>
    <xdr:sp macro="" textlink="">
      <xdr:nvSpPr>
        <xdr:cNvPr id="13" name="Text Box 154" hidden="1"/>
        <xdr:cNvSpPr txBox="1">
          <a:spLocks noChangeArrowheads="1"/>
        </xdr:cNvSpPr>
      </xdr:nvSpPr>
      <xdr:spPr bwMode="auto">
        <a:xfrm>
          <a:off x="7851961" y="31635255"/>
          <a:ext cx="971551" cy="7318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188863</xdr:colOff>
      <xdr:row>179</xdr:row>
      <xdr:rowOff>147551</xdr:rowOff>
    </xdr:from>
    <xdr:to>
      <xdr:col>12</xdr:col>
      <xdr:colOff>695350</xdr:colOff>
      <xdr:row>184</xdr:row>
      <xdr:rowOff>65603</xdr:rowOff>
    </xdr:to>
    <xdr:sp macro="" textlink="">
      <xdr:nvSpPr>
        <xdr:cNvPr id="14" name="Text Box 155" hidden="1"/>
        <xdr:cNvSpPr txBox="1">
          <a:spLocks noChangeArrowheads="1"/>
        </xdr:cNvSpPr>
      </xdr:nvSpPr>
      <xdr:spPr bwMode="auto">
        <a:xfrm>
          <a:off x="7851961" y="32126641"/>
          <a:ext cx="971551" cy="7470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428893</xdr:colOff>
      <xdr:row>22</xdr:row>
      <xdr:rowOff>137386</xdr:rowOff>
    </xdr:from>
    <xdr:to>
      <xdr:col>12</xdr:col>
      <xdr:colOff>135280</xdr:colOff>
      <xdr:row>27</xdr:row>
      <xdr:rowOff>10970</xdr:rowOff>
    </xdr:to>
    <xdr:sp macro="" textlink="">
      <xdr:nvSpPr>
        <xdr:cNvPr id="2" name="Text Box 143" hidden="1"/>
        <xdr:cNvSpPr txBox="1">
          <a:spLocks noChangeArrowheads="1"/>
        </xdr:cNvSpPr>
      </xdr:nvSpPr>
      <xdr:spPr bwMode="auto">
        <a:xfrm>
          <a:off x="7854583" y="3772126"/>
          <a:ext cx="956067" cy="70225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428893</xdr:colOff>
      <xdr:row>25</xdr:row>
      <xdr:rowOff>160188</xdr:rowOff>
    </xdr:from>
    <xdr:to>
      <xdr:col>12</xdr:col>
      <xdr:colOff>135280</xdr:colOff>
      <xdr:row>30</xdr:row>
      <xdr:rowOff>19219</xdr:rowOff>
    </xdr:to>
    <xdr:sp macro="" textlink="">
      <xdr:nvSpPr>
        <xdr:cNvPr id="3" name="Text Box 144" hidden="1"/>
        <xdr:cNvSpPr txBox="1">
          <a:spLocks noChangeArrowheads="1"/>
        </xdr:cNvSpPr>
      </xdr:nvSpPr>
      <xdr:spPr bwMode="auto">
        <a:xfrm>
          <a:off x="7854583" y="4267368"/>
          <a:ext cx="956067"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428893</xdr:colOff>
      <xdr:row>86</xdr:row>
      <xdr:rowOff>83997</xdr:rowOff>
    </xdr:from>
    <xdr:to>
      <xdr:col>12</xdr:col>
      <xdr:colOff>135280</xdr:colOff>
      <xdr:row>90</xdr:row>
      <xdr:rowOff>128539</xdr:rowOff>
    </xdr:to>
    <xdr:sp macro="" textlink="">
      <xdr:nvSpPr>
        <xdr:cNvPr id="4" name="Text Box 145" hidden="1"/>
        <xdr:cNvSpPr txBox="1">
          <a:spLocks noChangeArrowheads="1"/>
        </xdr:cNvSpPr>
      </xdr:nvSpPr>
      <xdr:spPr bwMode="auto">
        <a:xfrm>
          <a:off x="7854583" y="14337207"/>
          <a:ext cx="956067" cy="70367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428893</xdr:colOff>
      <xdr:row>104</xdr:row>
      <xdr:rowOff>122585</xdr:rowOff>
    </xdr:from>
    <xdr:to>
      <xdr:col>12</xdr:col>
      <xdr:colOff>135280</xdr:colOff>
      <xdr:row>109</xdr:row>
      <xdr:rowOff>5555</xdr:rowOff>
    </xdr:to>
    <xdr:sp macro="" textlink="">
      <xdr:nvSpPr>
        <xdr:cNvPr id="5" name="Text Box 146" hidden="1"/>
        <xdr:cNvSpPr txBox="1">
          <a:spLocks noChangeArrowheads="1"/>
        </xdr:cNvSpPr>
      </xdr:nvSpPr>
      <xdr:spPr bwMode="auto">
        <a:xfrm>
          <a:off x="7854583" y="17324735"/>
          <a:ext cx="956067" cy="71545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428893</xdr:colOff>
      <xdr:row>111</xdr:row>
      <xdr:rowOff>77496</xdr:rowOff>
    </xdr:from>
    <xdr:to>
      <xdr:col>12</xdr:col>
      <xdr:colOff>135280</xdr:colOff>
      <xdr:row>115</xdr:row>
      <xdr:rowOff>138367</xdr:rowOff>
    </xdr:to>
    <xdr:sp macro="" textlink="">
      <xdr:nvSpPr>
        <xdr:cNvPr id="6" name="Text Box 147" hidden="1"/>
        <xdr:cNvSpPr txBox="1">
          <a:spLocks noChangeArrowheads="1"/>
        </xdr:cNvSpPr>
      </xdr:nvSpPr>
      <xdr:spPr bwMode="auto">
        <a:xfrm>
          <a:off x="7854583" y="18435981"/>
          <a:ext cx="956067" cy="70857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428893</xdr:colOff>
      <xdr:row>118</xdr:row>
      <xdr:rowOff>108308</xdr:rowOff>
    </xdr:from>
    <xdr:to>
      <xdr:col>12</xdr:col>
      <xdr:colOff>135280</xdr:colOff>
      <xdr:row>122</xdr:row>
      <xdr:rowOff>162327</xdr:rowOff>
    </xdr:to>
    <xdr:sp macro="" textlink="">
      <xdr:nvSpPr>
        <xdr:cNvPr id="7" name="Text Box 148" hidden="1"/>
        <xdr:cNvSpPr txBox="1">
          <a:spLocks noChangeArrowheads="1"/>
        </xdr:cNvSpPr>
      </xdr:nvSpPr>
      <xdr:spPr bwMode="auto">
        <a:xfrm>
          <a:off x="7854583" y="19600268"/>
          <a:ext cx="956067" cy="70743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25357</xdr:colOff>
      <xdr:row>86</xdr:row>
      <xdr:rowOff>83997</xdr:rowOff>
    </xdr:from>
    <xdr:to>
      <xdr:col>11</xdr:col>
      <xdr:colOff>190097</xdr:colOff>
      <xdr:row>90</xdr:row>
      <xdr:rowOff>128539</xdr:rowOff>
    </xdr:to>
    <xdr:sp macro="" textlink="">
      <xdr:nvSpPr>
        <xdr:cNvPr id="8" name="Text Box 149" hidden="1"/>
        <xdr:cNvSpPr txBox="1">
          <a:spLocks noChangeArrowheads="1"/>
        </xdr:cNvSpPr>
      </xdr:nvSpPr>
      <xdr:spPr bwMode="auto">
        <a:xfrm>
          <a:off x="7451047" y="14337207"/>
          <a:ext cx="789580" cy="70367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25357</xdr:colOff>
      <xdr:row>104</xdr:row>
      <xdr:rowOff>122585</xdr:rowOff>
    </xdr:from>
    <xdr:to>
      <xdr:col>11</xdr:col>
      <xdr:colOff>190097</xdr:colOff>
      <xdr:row>109</xdr:row>
      <xdr:rowOff>5555</xdr:rowOff>
    </xdr:to>
    <xdr:sp macro="" textlink="">
      <xdr:nvSpPr>
        <xdr:cNvPr id="9" name="Text Box 150" hidden="1"/>
        <xdr:cNvSpPr txBox="1">
          <a:spLocks noChangeArrowheads="1"/>
        </xdr:cNvSpPr>
      </xdr:nvSpPr>
      <xdr:spPr bwMode="auto">
        <a:xfrm>
          <a:off x="7451047" y="17324735"/>
          <a:ext cx="789580" cy="71545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25357</xdr:colOff>
      <xdr:row>111</xdr:row>
      <xdr:rowOff>77496</xdr:rowOff>
    </xdr:from>
    <xdr:to>
      <xdr:col>11</xdr:col>
      <xdr:colOff>190097</xdr:colOff>
      <xdr:row>115</xdr:row>
      <xdr:rowOff>138367</xdr:rowOff>
    </xdr:to>
    <xdr:sp macro="" textlink="">
      <xdr:nvSpPr>
        <xdr:cNvPr id="10" name="Text Box 151" hidden="1"/>
        <xdr:cNvSpPr txBox="1">
          <a:spLocks noChangeArrowheads="1"/>
        </xdr:cNvSpPr>
      </xdr:nvSpPr>
      <xdr:spPr bwMode="auto">
        <a:xfrm>
          <a:off x="7451047" y="18435981"/>
          <a:ext cx="789580" cy="70857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25357</xdr:colOff>
      <xdr:row>87</xdr:row>
      <xdr:rowOff>75592</xdr:rowOff>
    </xdr:from>
    <xdr:to>
      <xdr:col>11</xdr:col>
      <xdr:colOff>190097</xdr:colOff>
      <xdr:row>91</xdr:row>
      <xdr:rowOff>128536</xdr:rowOff>
    </xdr:to>
    <xdr:sp macro="" textlink="">
      <xdr:nvSpPr>
        <xdr:cNvPr id="11" name="Text Box 152" hidden="1"/>
        <xdr:cNvSpPr txBox="1">
          <a:spLocks noChangeArrowheads="1"/>
        </xdr:cNvSpPr>
      </xdr:nvSpPr>
      <xdr:spPr bwMode="auto">
        <a:xfrm>
          <a:off x="7451047" y="14490727"/>
          <a:ext cx="789580" cy="7120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25357</xdr:colOff>
      <xdr:row>119</xdr:row>
      <xdr:rowOff>77065</xdr:rowOff>
    </xdr:from>
    <xdr:to>
      <xdr:col>11</xdr:col>
      <xdr:colOff>190097</xdr:colOff>
      <xdr:row>124</xdr:row>
      <xdr:rowOff>28295</xdr:rowOff>
    </xdr:to>
    <xdr:sp macro="" textlink="">
      <xdr:nvSpPr>
        <xdr:cNvPr id="12" name="Text Box 153" hidden="1"/>
        <xdr:cNvSpPr txBox="1">
          <a:spLocks noChangeArrowheads="1"/>
        </xdr:cNvSpPr>
      </xdr:nvSpPr>
      <xdr:spPr bwMode="auto">
        <a:xfrm>
          <a:off x="7451047" y="19730950"/>
          <a:ext cx="789580" cy="77228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428893</xdr:colOff>
      <xdr:row>190</xdr:row>
      <xdr:rowOff>141653</xdr:rowOff>
    </xdr:from>
    <xdr:to>
      <xdr:col>12</xdr:col>
      <xdr:colOff>135280</xdr:colOff>
      <xdr:row>195</xdr:row>
      <xdr:rowOff>57242</xdr:rowOff>
    </xdr:to>
    <xdr:sp macro="" textlink="">
      <xdr:nvSpPr>
        <xdr:cNvPr id="13" name="Text Box 154" hidden="1"/>
        <xdr:cNvSpPr txBox="1">
          <a:spLocks noChangeArrowheads="1"/>
        </xdr:cNvSpPr>
      </xdr:nvSpPr>
      <xdr:spPr bwMode="auto">
        <a:xfrm>
          <a:off x="7854583" y="31638923"/>
          <a:ext cx="956067" cy="72521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428893</xdr:colOff>
      <xdr:row>193</xdr:row>
      <xdr:rowOff>145646</xdr:rowOff>
    </xdr:from>
    <xdr:to>
      <xdr:col>12</xdr:col>
      <xdr:colOff>135280</xdr:colOff>
      <xdr:row>198</xdr:row>
      <xdr:rowOff>78938</xdr:rowOff>
    </xdr:to>
    <xdr:sp macro="" textlink="">
      <xdr:nvSpPr>
        <xdr:cNvPr id="14" name="Text Box 155" hidden="1"/>
        <xdr:cNvSpPr txBox="1">
          <a:spLocks noChangeArrowheads="1"/>
        </xdr:cNvSpPr>
      </xdr:nvSpPr>
      <xdr:spPr bwMode="auto">
        <a:xfrm>
          <a:off x="7854583" y="32128691"/>
          <a:ext cx="956067" cy="7429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8</xdr:col>
      <xdr:colOff>389905</xdr:colOff>
      <xdr:row>18</xdr:row>
      <xdr:rowOff>133913</xdr:rowOff>
    </xdr:from>
    <xdr:to>
      <xdr:col>10</xdr:col>
      <xdr:colOff>133965</xdr:colOff>
      <xdr:row>21</xdr:row>
      <xdr:rowOff>26783</xdr:rowOff>
    </xdr:to>
    <xdr:sp macro="" textlink="">
      <xdr:nvSpPr>
        <xdr:cNvPr id="2" name="Text Box 3" hidden="1"/>
        <xdr:cNvSpPr txBox="1">
          <a:spLocks noChangeArrowheads="1"/>
        </xdr:cNvSpPr>
      </xdr:nvSpPr>
      <xdr:spPr bwMode="auto">
        <a:xfrm>
          <a:off x="6457950" y="3248025"/>
          <a:ext cx="1209675" cy="6667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399430</xdr:colOff>
      <xdr:row>27</xdr:row>
      <xdr:rowOff>80402</xdr:rowOff>
    </xdr:from>
    <xdr:to>
      <xdr:col>10</xdr:col>
      <xdr:colOff>143490</xdr:colOff>
      <xdr:row>28</xdr:row>
      <xdr:rowOff>114688</xdr:rowOff>
    </xdr:to>
    <xdr:sp macro="" textlink="">
      <xdr:nvSpPr>
        <xdr:cNvPr id="3" name="Text Box 4" hidden="1"/>
        <xdr:cNvSpPr txBox="1">
          <a:spLocks noChangeArrowheads="1"/>
        </xdr:cNvSpPr>
      </xdr:nvSpPr>
      <xdr:spPr bwMode="auto">
        <a:xfrm>
          <a:off x="6467475" y="5743575"/>
          <a:ext cx="1219200" cy="3619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482394</xdr:colOff>
      <xdr:row>42</xdr:row>
      <xdr:rowOff>196102</xdr:rowOff>
    </xdr:from>
    <xdr:to>
      <xdr:col>11</xdr:col>
      <xdr:colOff>544415</xdr:colOff>
      <xdr:row>78</xdr:row>
      <xdr:rowOff>116070</xdr:rowOff>
    </xdr:to>
    <xdr:sp macro="" textlink="">
      <xdr:nvSpPr>
        <xdr:cNvPr id="2" name="Text Box 11" hidden="1"/>
        <xdr:cNvSpPr txBox="1">
          <a:spLocks noChangeArrowheads="1"/>
        </xdr:cNvSpPr>
      </xdr:nvSpPr>
      <xdr:spPr bwMode="auto">
        <a:xfrm>
          <a:off x="8040440" y="7610475"/>
          <a:ext cx="671621" cy="70195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482394</xdr:colOff>
      <xdr:row>31</xdr:row>
      <xdr:rowOff>71169</xdr:rowOff>
    </xdr:from>
    <xdr:to>
      <xdr:col>11</xdr:col>
      <xdr:colOff>544415</xdr:colOff>
      <xdr:row>32</xdr:row>
      <xdr:rowOff>124902</xdr:rowOff>
    </xdr:to>
    <xdr:sp macro="" textlink="">
      <xdr:nvSpPr>
        <xdr:cNvPr id="3" name="Text Box 12" hidden="1"/>
        <xdr:cNvSpPr txBox="1">
          <a:spLocks noChangeArrowheads="1"/>
        </xdr:cNvSpPr>
      </xdr:nvSpPr>
      <xdr:spPr bwMode="auto">
        <a:xfrm>
          <a:off x="8040440" y="5739849"/>
          <a:ext cx="671621" cy="24375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482394</xdr:colOff>
      <xdr:row>357</xdr:row>
      <xdr:rowOff>142077</xdr:rowOff>
    </xdr:from>
    <xdr:to>
      <xdr:col>11</xdr:col>
      <xdr:colOff>544415</xdr:colOff>
      <xdr:row>357</xdr:row>
      <xdr:rowOff>142077</xdr:rowOff>
    </xdr:to>
    <xdr:sp macro="" textlink="">
      <xdr:nvSpPr>
        <xdr:cNvPr id="4" name="Text Box 45" hidden="1"/>
        <xdr:cNvSpPr txBox="1">
          <a:spLocks noChangeArrowheads="1"/>
        </xdr:cNvSpPr>
      </xdr:nvSpPr>
      <xdr:spPr bwMode="auto">
        <a:xfrm>
          <a:off x="8040440" y="55268605"/>
          <a:ext cx="671621"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482394</xdr:colOff>
      <xdr:row>359</xdr:row>
      <xdr:rowOff>18530</xdr:rowOff>
    </xdr:from>
    <xdr:to>
      <xdr:col>11</xdr:col>
      <xdr:colOff>544415</xdr:colOff>
      <xdr:row>364</xdr:row>
      <xdr:rowOff>119445</xdr:rowOff>
    </xdr:to>
    <xdr:sp macro="" textlink="">
      <xdr:nvSpPr>
        <xdr:cNvPr id="5" name="Text Box 46" hidden="1"/>
        <xdr:cNvSpPr txBox="1">
          <a:spLocks noChangeArrowheads="1"/>
        </xdr:cNvSpPr>
      </xdr:nvSpPr>
      <xdr:spPr bwMode="auto">
        <a:xfrm>
          <a:off x="8040440" y="55447560"/>
          <a:ext cx="671621" cy="92117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482394</xdr:colOff>
      <xdr:row>350</xdr:row>
      <xdr:rowOff>112760</xdr:rowOff>
    </xdr:from>
    <xdr:to>
      <xdr:col>12</xdr:col>
      <xdr:colOff>255742</xdr:colOff>
      <xdr:row>351</xdr:row>
      <xdr:rowOff>1968</xdr:rowOff>
    </xdr:to>
    <xdr:sp macro="" textlink="">
      <xdr:nvSpPr>
        <xdr:cNvPr id="6" name="Text Box 60" hidden="1"/>
        <xdr:cNvSpPr txBox="1">
          <a:spLocks noChangeArrowheads="1"/>
        </xdr:cNvSpPr>
      </xdr:nvSpPr>
      <xdr:spPr bwMode="auto">
        <a:xfrm>
          <a:off x="8040440" y="54485621"/>
          <a:ext cx="1033299" cy="568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699188</xdr:colOff>
      <xdr:row>28</xdr:row>
      <xdr:rowOff>92072</xdr:rowOff>
    </xdr:from>
    <xdr:to>
      <xdr:col>9</xdr:col>
      <xdr:colOff>490189</xdr:colOff>
      <xdr:row>32</xdr:row>
      <xdr:rowOff>124902</xdr:rowOff>
    </xdr:to>
    <xdr:sp macro="" textlink="">
      <xdr:nvSpPr>
        <xdr:cNvPr id="7" name="Text Box 61" hidden="1"/>
        <xdr:cNvSpPr txBox="1">
          <a:spLocks noChangeArrowheads="1"/>
        </xdr:cNvSpPr>
      </xdr:nvSpPr>
      <xdr:spPr bwMode="auto">
        <a:xfrm>
          <a:off x="6113198" y="5349986"/>
          <a:ext cx="1325437" cy="63361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699188</xdr:colOff>
      <xdr:row>30</xdr:row>
      <xdr:rowOff>157287</xdr:rowOff>
    </xdr:from>
    <xdr:to>
      <xdr:col>9</xdr:col>
      <xdr:colOff>490189</xdr:colOff>
      <xdr:row>34</xdr:row>
      <xdr:rowOff>95851</xdr:rowOff>
    </xdr:to>
    <xdr:sp macro="" textlink="">
      <xdr:nvSpPr>
        <xdr:cNvPr id="8" name="Text Box 62" hidden="1"/>
        <xdr:cNvSpPr txBox="1">
          <a:spLocks noChangeArrowheads="1"/>
        </xdr:cNvSpPr>
      </xdr:nvSpPr>
      <xdr:spPr bwMode="auto">
        <a:xfrm>
          <a:off x="6113198" y="5636895"/>
          <a:ext cx="1325437" cy="69342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699188</xdr:colOff>
      <xdr:row>77</xdr:row>
      <xdr:rowOff>119187</xdr:rowOff>
    </xdr:from>
    <xdr:to>
      <xdr:col>9</xdr:col>
      <xdr:colOff>490189</xdr:colOff>
      <xdr:row>85</xdr:row>
      <xdr:rowOff>137523</xdr:rowOff>
    </xdr:to>
    <xdr:sp macro="" textlink="">
      <xdr:nvSpPr>
        <xdr:cNvPr id="9" name="Text Box 63" hidden="1"/>
        <xdr:cNvSpPr txBox="1">
          <a:spLocks noChangeArrowheads="1"/>
        </xdr:cNvSpPr>
      </xdr:nvSpPr>
      <xdr:spPr bwMode="auto">
        <a:xfrm>
          <a:off x="6113198" y="14407515"/>
          <a:ext cx="1325437" cy="116594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699188</xdr:colOff>
      <xdr:row>77</xdr:row>
      <xdr:rowOff>122388</xdr:rowOff>
    </xdr:from>
    <xdr:to>
      <xdr:col>9</xdr:col>
      <xdr:colOff>490189</xdr:colOff>
      <xdr:row>82</xdr:row>
      <xdr:rowOff>167102</xdr:rowOff>
    </xdr:to>
    <xdr:sp macro="" textlink="">
      <xdr:nvSpPr>
        <xdr:cNvPr id="10" name="Text Box 64" hidden="1"/>
        <xdr:cNvSpPr txBox="1">
          <a:spLocks noChangeArrowheads="1"/>
        </xdr:cNvSpPr>
      </xdr:nvSpPr>
      <xdr:spPr bwMode="auto">
        <a:xfrm>
          <a:off x="6113198" y="14429766"/>
          <a:ext cx="1325437" cy="79623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699188</xdr:colOff>
      <xdr:row>361</xdr:row>
      <xdr:rowOff>109392</xdr:rowOff>
    </xdr:from>
    <xdr:to>
      <xdr:col>9</xdr:col>
      <xdr:colOff>490189</xdr:colOff>
      <xdr:row>400</xdr:row>
      <xdr:rowOff>32328</xdr:rowOff>
    </xdr:to>
    <xdr:sp macro="" textlink="">
      <xdr:nvSpPr>
        <xdr:cNvPr id="11" name="Text Box 71" hidden="1"/>
        <xdr:cNvSpPr txBox="1">
          <a:spLocks noChangeArrowheads="1"/>
        </xdr:cNvSpPr>
      </xdr:nvSpPr>
      <xdr:spPr bwMode="auto">
        <a:xfrm>
          <a:off x="6113198" y="55810038"/>
          <a:ext cx="1325437" cy="518383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252732</xdr:colOff>
      <xdr:row>28</xdr:row>
      <xdr:rowOff>92072</xdr:rowOff>
    </xdr:from>
    <xdr:to>
      <xdr:col>11</xdr:col>
      <xdr:colOff>83752</xdr:colOff>
      <xdr:row>32</xdr:row>
      <xdr:rowOff>185469</xdr:rowOff>
    </xdr:to>
    <xdr:sp macro="" textlink="">
      <xdr:nvSpPr>
        <xdr:cNvPr id="12" name="Text Box 72" hidden="1"/>
        <xdr:cNvSpPr txBox="1">
          <a:spLocks noChangeArrowheads="1"/>
        </xdr:cNvSpPr>
      </xdr:nvSpPr>
      <xdr:spPr bwMode="auto">
        <a:xfrm>
          <a:off x="7231326" y="5349986"/>
          <a:ext cx="1050552" cy="7156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252732</xdr:colOff>
      <xdr:row>77</xdr:row>
      <xdr:rowOff>119187</xdr:rowOff>
    </xdr:from>
    <xdr:to>
      <xdr:col>10</xdr:col>
      <xdr:colOff>482394</xdr:colOff>
      <xdr:row>85</xdr:row>
      <xdr:rowOff>137523</xdr:rowOff>
    </xdr:to>
    <xdr:sp macro="" textlink="">
      <xdr:nvSpPr>
        <xdr:cNvPr id="13" name="Text Box 73" hidden="1"/>
        <xdr:cNvSpPr txBox="1">
          <a:spLocks noChangeArrowheads="1"/>
        </xdr:cNvSpPr>
      </xdr:nvSpPr>
      <xdr:spPr bwMode="auto">
        <a:xfrm>
          <a:off x="7231326" y="14407515"/>
          <a:ext cx="809114" cy="116594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482394</xdr:colOff>
      <xdr:row>28</xdr:row>
      <xdr:rowOff>92072</xdr:rowOff>
    </xdr:from>
    <xdr:to>
      <xdr:col>12</xdr:col>
      <xdr:colOff>330037</xdr:colOff>
      <xdr:row>32</xdr:row>
      <xdr:rowOff>185469</xdr:rowOff>
    </xdr:to>
    <xdr:sp macro="" textlink="">
      <xdr:nvSpPr>
        <xdr:cNvPr id="14" name="Text Box 74" hidden="1"/>
        <xdr:cNvSpPr txBox="1">
          <a:spLocks noChangeArrowheads="1"/>
        </xdr:cNvSpPr>
      </xdr:nvSpPr>
      <xdr:spPr bwMode="auto">
        <a:xfrm>
          <a:off x="8040440" y="5349986"/>
          <a:ext cx="1107594" cy="7156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482394</xdr:colOff>
      <xdr:row>77</xdr:row>
      <xdr:rowOff>119187</xdr:rowOff>
    </xdr:from>
    <xdr:to>
      <xdr:col>12</xdr:col>
      <xdr:colOff>203186</xdr:colOff>
      <xdr:row>85</xdr:row>
      <xdr:rowOff>137523</xdr:rowOff>
    </xdr:to>
    <xdr:sp macro="" textlink="">
      <xdr:nvSpPr>
        <xdr:cNvPr id="15" name="Text Box 75" hidden="1"/>
        <xdr:cNvSpPr txBox="1">
          <a:spLocks noChangeArrowheads="1"/>
        </xdr:cNvSpPr>
      </xdr:nvSpPr>
      <xdr:spPr bwMode="auto">
        <a:xfrm>
          <a:off x="8040440" y="14407515"/>
          <a:ext cx="976933" cy="116594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252732</xdr:colOff>
      <xdr:row>28</xdr:row>
      <xdr:rowOff>92072</xdr:rowOff>
    </xdr:from>
    <xdr:to>
      <xdr:col>11</xdr:col>
      <xdr:colOff>83752</xdr:colOff>
      <xdr:row>32</xdr:row>
      <xdr:rowOff>185469</xdr:rowOff>
    </xdr:to>
    <xdr:sp macro="" textlink="">
      <xdr:nvSpPr>
        <xdr:cNvPr id="16" name="Text Box 76" hidden="1"/>
        <xdr:cNvSpPr txBox="1">
          <a:spLocks noChangeArrowheads="1"/>
        </xdr:cNvSpPr>
      </xdr:nvSpPr>
      <xdr:spPr bwMode="auto">
        <a:xfrm>
          <a:off x="7231326" y="5349986"/>
          <a:ext cx="1050552" cy="7156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252732</xdr:colOff>
      <xdr:row>77</xdr:row>
      <xdr:rowOff>119187</xdr:rowOff>
    </xdr:from>
    <xdr:to>
      <xdr:col>10</xdr:col>
      <xdr:colOff>482394</xdr:colOff>
      <xdr:row>81</xdr:row>
      <xdr:rowOff>46457</xdr:rowOff>
    </xdr:to>
    <xdr:sp macro="" textlink="">
      <xdr:nvSpPr>
        <xdr:cNvPr id="17" name="Text Box 77" hidden="1"/>
        <xdr:cNvSpPr txBox="1">
          <a:spLocks noChangeArrowheads="1"/>
        </xdr:cNvSpPr>
      </xdr:nvSpPr>
      <xdr:spPr bwMode="auto">
        <a:xfrm>
          <a:off x="7231326" y="14407515"/>
          <a:ext cx="809114" cy="52528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252732</xdr:colOff>
      <xdr:row>323</xdr:row>
      <xdr:rowOff>60266</xdr:rowOff>
    </xdr:from>
    <xdr:to>
      <xdr:col>10</xdr:col>
      <xdr:colOff>482394</xdr:colOff>
      <xdr:row>343</xdr:row>
      <xdr:rowOff>5818</xdr:rowOff>
    </xdr:to>
    <xdr:sp macro="" textlink="">
      <xdr:nvSpPr>
        <xdr:cNvPr id="18" name="Text Box 78" hidden="1"/>
        <xdr:cNvSpPr txBox="1">
          <a:spLocks noChangeArrowheads="1"/>
        </xdr:cNvSpPr>
      </xdr:nvSpPr>
      <xdr:spPr bwMode="auto">
        <a:xfrm>
          <a:off x="7231326" y="51005796"/>
          <a:ext cx="809114" cy="24137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252732</xdr:colOff>
      <xdr:row>350</xdr:row>
      <xdr:rowOff>112760</xdr:rowOff>
    </xdr:from>
    <xdr:to>
      <xdr:col>10</xdr:col>
      <xdr:colOff>482394</xdr:colOff>
      <xdr:row>357</xdr:row>
      <xdr:rowOff>142077</xdr:rowOff>
    </xdr:to>
    <xdr:sp macro="" textlink="">
      <xdr:nvSpPr>
        <xdr:cNvPr id="19" name="Text Box 79" hidden="1"/>
        <xdr:cNvSpPr txBox="1">
          <a:spLocks noChangeArrowheads="1"/>
        </xdr:cNvSpPr>
      </xdr:nvSpPr>
      <xdr:spPr bwMode="auto">
        <a:xfrm>
          <a:off x="7231326" y="54485621"/>
          <a:ext cx="809114" cy="78298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252732</xdr:colOff>
      <xdr:row>352</xdr:row>
      <xdr:rowOff>62926</xdr:rowOff>
    </xdr:from>
    <xdr:to>
      <xdr:col>10</xdr:col>
      <xdr:colOff>482394</xdr:colOff>
      <xdr:row>357</xdr:row>
      <xdr:rowOff>142077</xdr:rowOff>
    </xdr:to>
    <xdr:sp macro="" textlink="">
      <xdr:nvSpPr>
        <xdr:cNvPr id="20" name="Text Box 80" hidden="1"/>
        <xdr:cNvSpPr txBox="1">
          <a:spLocks noChangeArrowheads="1"/>
        </xdr:cNvSpPr>
      </xdr:nvSpPr>
      <xdr:spPr bwMode="auto">
        <a:xfrm>
          <a:off x="7231326" y="54742494"/>
          <a:ext cx="809114" cy="5261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252732</xdr:colOff>
      <xdr:row>357</xdr:row>
      <xdr:rowOff>142077</xdr:rowOff>
    </xdr:from>
    <xdr:to>
      <xdr:col>10</xdr:col>
      <xdr:colOff>482394</xdr:colOff>
      <xdr:row>357</xdr:row>
      <xdr:rowOff>142077</xdr:rowOff>
    </xdr:to>
    <xdr:sp macro="" textlink="">
      <xdr:nvSpPr>
        <xdr:cNvPr id="21" name="Text Box 81" hidden="1"/>
        <xdr:cNvSpPr txBox="1">
          <a:spLocks noChangeArrowheads="1"/>
        </xdr:cNvSpPr>
      </xdr:nvSpPr>
      <xdr:spPr bwMode="auto">
        <a:xfrm>
          <a:off x="7231326" y="55268605"/>
          <a:ext cx="809114"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53676</xdr:colOff>
      <xdr:row>94</xdr:row>
      <xdr:rowOff>143884</xdr:rowOff>
    </xdr:from>
    <xdr:to>
      <xdr:col>9</xdr:col>
      <xdr:colOff>388956</xdr:colOff>
      <xdr:row>98</xdr:row>
      <xdr:rowOff>22748</xdr:rowOff>
    </xdr:to>
    <xdr:sp macro="" textlink="">
      <xdr:nvSpPr>
        <xdr:cNvPr id="2" name="Text Box 7" hidden="1"/>
        <xdr:cNvSpPr txBox="1">
          <a:spLocks noChangeArrowheads="1"/>
        </xdr:cNvSpPr>
      </xdr:nvSpPr>
      <xdr:spPr bwMode="auto">
        <a:xfrm>
          <a:off x="6174441" y="16355434"/>
          <a:ext cx="1266825" cy="65038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116765</xdr:colOff>
      <xdr:row>35</xdr:row>
      <xdr:rowOff>93794</xdr:rowOff>
    </xdr:from>
    <xdr:to>
      <xdr:col>13</xdr:col>
      <xdr:colOff>141866</xdr:colOff>
      <xdr:row>38</xdr:row>
      <xdr:rowOff>48017</xdr:rowOff>
    </xdr:to>
    <xdr:sp macro="" textlink="">
      <xdr:nvSpPr>
        <xdr:cNvPr id="3" name="Text Box 16" hidden="1"/>
        <xdr:cNvSpPr txBox="1">
          <a:spLocks noChangeArrowheads="1"/>
        </xdr:cNvSpPr>
      </xdr:nvSpPr>
      <xdr:spPr bwMode="auto">
        <a:xfrm>
          <a:off x="8477810" y="6757484"/>
          <a:ext cx="1516716" cy="54096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11</xdr:col>
      <xdr:colOff>116765</xdr:colOff>
      <xdr:row>44</xdr:row>
      <xdr:rowOff>73286</xdr:rowOff>
    </xdr:from>
    <xdr:to>
      <xdr:col>13</xdr:col>
      <xdr:colOff>141866</xdr:colOff>
      <xdr:row>48</xdr:row>
      <xdr:rowOff>20339</xdr:rowOff>
    </xdr:to>
    <xdr:sp macro="" textlink="">
      <xdr:nvSpPr>
        <xdr:cNvPr id="4" name="Text Box 18" hidden="1"/>
        <xdr:cNvSpPr txBox="1">
          <a:spLocks noChangeArrowheads="1"/>
        </xdr:cNvSpPr>
      </xdr:nvSpPr>
      <xdr:spPr bwMode="auto">
        <a:xfrm>
          <a:off x="8477810" y="8449571"/>
          <a:ext cx="1516716" cy="70905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209214</xdr:colOff>
      <xdr:row>62</xdr:row>
      <xdr:rowOff>58775</xdr:rowOff>
    </xdr:from>
    <xdr:to>
      <xdr:col>12</xdr:col>
      <xdr:colOff>312756</xdr:colOff>
      <xdr:row>67</xdr:row>
      <xdr:rowOff>159964</xdr:rowOff>
    </xdr:to>
    <xdr:sp macro="" textlink="">
      <xdr:nvSpPr>
        <xdr:cNvPr id="5" name="Text Box 25" hidden="1"/>
        <xdr:cNvSpPr txBox="1">
          <a:spLocks noChangeArrowheads="1"/>
        </xdr:cNvSpPr>
      </xdr:nvSpPr>
      <xdr:spPr bwMode="auto">
        <a:xfrm>
          <a:off x="7998759" y="11557355"/>
          <a:ext cx="1404657" cy="71840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226022</xdr:colOff>
      <xdr:row>18</xdr:row>
      <xdr:rowOff>118558</xdr:rowOff>
    </xdr:from>
    <xdr:to>
      <xdr:col>9</xdr:col>
      <xdr:colOff>46056</xdr:colOff>
      <xdr:row>21</xdr:row>
      <xdr:rowOff>129989</xdr:rowOff>
    </xdr:to>
    <xdr:sp macro="" textlink="">
      <xdr:nvSpPr>
        <xdr:cNvPr id="6" name="Text Box 27" hidden="1"/>
        <xdr:cNvSpPr txBox="1">
          <a:spLocks noChangeArrowheads="1"/>
        </xdr:cNvSpPr>
      </xdr:nvSpPr>
      <xdr:spPr bwMode="auto">
        <a:xfrm>
          <a:off x="5624792" y="3157033"/>
          <a:ext cx="1473574"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226022</xdr:colOff>
      <xdr:row>34</xdr:row>
      <xdr:rowOff>110322</xdr:rowOff>
    </xdr:from>
    <xdr:to>
      <xdr:col>9</xdr:col>
      <xdr:colOff>46056</xdr:colOff>
      <xdr:row>37</xdr:row>
      <xdr:rowOff>185177</xdr:rowOff>
    </xdr:to>
    <xdr:sp macro="" textlink="">
      <xdr:nvSpPr>
        <xdr:cNvPr id="7" name="Text Box 28" hidden="1"/>
        <xdr:cNvSpPr txBox="1">
          <a:spLocks noChangeArrowheads="1"/>
        </xdr:cNvSpPr>
      </xdr:nvSpPr>
      <xdr:spPr bwMode="auto">
        <a:xfrm>
          <a:off x="5624792" y="6583512"/>
          <a:ext cx="1473574" cy="6673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226022</xdr:colOff>
      <xdr:row>43</xdr:row>
      <xdr:rowOff>167080</xdr:rowOff>
    </xdr:from>
    <xdr:to>
      <xdr:col>9</xdr:col>
      <xdr:colOff>46056</xdr:colOff>
      <xdr:row>47</xdr:row>
      <xdr:rowOff>97155</xdr:rowOff>
    </xdr:to>
    <xdr:sp macro="" textlink="">
      <xdr:nvSpPr>
        <xdr:cNvPr id="8" name="Text Box 30" hidden="1"/>
        <xdr:cNvSpPr txBox="1">
          <a:spLocks noChangeArrowheads="1"/>
        </xdr:cNvSpPr>
      </xdr:nvSpPr>
      <xdr:spPr bwMode="auto">
        <a:xfrm>
          <a:off x="5624792" y="8341435"/>
          <a:ext cx="1473574" cy="70922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226022</xdr:colOff>
      <xdr:row>50</xdr:row>
      <xdr:rowOff>184562</xdr:rowOff>
    </xdr:from>
    <xdr:to>
      <xdr:col>9</xdr:col>
      <xdr:colOff>46056</xdr:colOff>
      <xdr:row>54</xdr:row>
      <xdr:rowOff>168761</xdr:rowOff>
    </xdr:to>
    <xdr:sp macro="" textlink="">
      <xdr:nvSpPr>
        <xdr:cNvPr id="9" name="Text Box 31" hidden="1"/>
        <xdr:cNvSpPr txBox="1">
          <a:spLocks noChangeArrowheads="1"/>
        </xdr:cNvSpPr>
      </xdr:nvSpPr>
      <xdr:spPr bwMode="auto">
        <a:xfrm>
          <a:off x="5624792" y="9658127"/>
          <a:ext cx="1473574" cy="72333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226022</xdr:colOff>
      <xdr:row>53</xdr:row>
      <xdr:rowOff>124440</xdr:rowOff>
    </xdr:from>
    <xdr:to>
      <xdr:col>8</xdr:col>
      <xdr:colOff>631115</xdr:colOff>
      <xdr:row>57</xdr:row>
      <xdr:rowOff>135311</xdr:rowOff>
    </xdr:to>
    <xdr:sp macro="" textlink="">
      <xdr:nvSpPr>
        <xdr:cNvPr id="10" name="Text Box 33" hidden="1"/>
        <xdr:cNvSpPr txBox="1">
          <a:spLocks noChangeArrowheads="1"/>
        </xdr:cNvSpPr>
      </xdr:nvSpPr>
      <xdr:spPr bwMode="auto">
        <a:xfrm>
          <a:off x="5624792" y="10158075"/>
          <a:ext cx="1319493" cy="72905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226022</xdr:colOff>
      <xdr:row>57</xdr:row>
      <xdr:rowOff>135311</xdr:rowOff>
    </xdr:from>
    <xdr:to>
      <xdr:col>9</xdr:col>
      <xdr:colOff>46056</xdr:colOff>
      <xdr:row>65</xdr:row>
      <xdr:rowOff>24709</xdr:rowOff>
    </xdr:to>
    <xdr:sp macro="" textlink="">
      <xdr:nvSpPr>
        <xdr:cNvPr id="11" name="Text Box 34" hidden="1"/>
        <xdr:cNvSpPr txBox="1">
          <a:spLocks noChangeArrowheads="1"/>
        </xdr:cNvSpPr>
      </xdr:nvSpPr>
      <xdr:spPr bwMode="auto">
        <a:xfrm>
          <a:off x="5624792" y="10887131"/>
          <a:ext cx="1473574" cy="9752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UDGET\Bud-Docu\Budget%202003-04$\budget%20for%2003-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ud2016$\Budget\Copy%20of%20budget2008-21_2\Budget%202004-05\budget%20for%202004-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Bud2016$\Budget%202004-05\budget%202004-05_27.5.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Bud2016$\Budget%202004-05\budget%20for%202004-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Bud2016$\Dem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Dem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Users\compaq\Downloads\Budget%202004-05\budget%20for%2020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Budget%20Documents\Budget%20Documents\$Budget%20documents$\$Budgets%202002%20onward$\$Bud2015$\BUDGET\Bud-Docu\Budget%202003-04$\budget%20for%2003-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BUDGET\Bud-Docu\Budget%202003-04$\budget%20for%2003-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Bud2016$\Dem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0.91\bud2006\DEM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Dem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Bud2016$\Dem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AFS-RCT"/>
      <sheetName val="DEMAND1"/>
      <sheetName val="DEMAND3"/>
      <sheetName val="DEMAND4"/>
      <sheetName val="DEMAND5"/>
      <sheetName val="DEMAND6"/>
      <sheetName val="DEMAND7"/>
      <sheetName val="DEMAND8"/>
      <sheetName val="DEMAND9"/>
      <sheetName val="DEMAND10"/>
      <sheetName val="DEMAND11"/>
      <sheetName val="DEMAND12"/>
      <sheetName val="demand13"/>
      <sheetName val="GOVERNOR"/>
      <sheetName val="DEMAND14"/>
      <sheetName val="DEMAND15"/>
      <sheetName val="DEMAND16"/>
      <sheetName val="DEMAND17"/>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dem2"/>
      <sheetName val="Sheet2"/>
      <sheetName val="Sheet3"/>
      <sheetName val="DEMAND2"/>
      <sheetName val="#REF"/>
      <sheetName val="dem1"/>
      <sheetName val="dem21"/>
      <sheetName val="dem15"/>
      <sheetName val="dem10"/>
    </sheetNames>
    <sheetDataSet>
      <sheetData sheetId="0"/>
      <sheetData sheetId="1"/>
      <sheetData sheetId="2"/>
      <sheetData sheetId="3"/>
      <sheetData sheetId="4" refreshError="1">
        <row r="574">
          <cell r="D574">
            <v>3698</v>
          </cell>
          <cell r="E574">
            <v>10265</v>
          </cell>
          <cell r="F574">
            <v>4010</v>
          </cell>
          <cell r="G574">
            <v>11040</v>
          </cell>
          <cell r="H574">
            <v>4010</v>
          </cell>
          <cell r="I574">
            <v>12320</v>
          </cell>
          <cell r="J574">
            <v>0</v>
          </cell>
          <cell r="K574">
            <v>11299</v>
          </cell>
          <cell r="L574">
            <v>11299</v>
          </cell>
        </row>
        <row r="657">
          <cell r="D657">
            <v>4294</v>
          </cell>
          <cell r="F657">
            <v>990</v>
          </cell>
          <cell r="G657" t="str">
            <v>-</v>
          </cell>
          <cell r="H657">
            <v>990</v>
          </cell>
          <cell r="J657">
            <v>0</v>
          </cell>
          <cell r="K657" t="str">
            <v>-</v>
          </cell>
          <cell r="L657">
            <v>0</v>
          </cell>
        </row>
      </sheetData>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refreshError="1">
        <row r="11">
          <cell r="E11">
            <v>27345</v>
          </cell>
        </row>
        <row r="128">
          <cell r="E128">
            <v>0</v>
          </cell>
          <cell r="F128">
            <v>0</v>
          </cell>
          <cell r="G128">
            <v>0</v>
          </cell>
          <cell r="H128">
            <v>0</v>
          </cell>
          <cell r="I128">
            <v>0</v>
          </cell>
          <cell r="J128">
            <v>0</v>
          </cell>
          <cell r="K128">
            <v>0</v>
          </cell>
          <cell r="L128">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sheetPr codeName="Sheet1">
    <tabColor rgb="FFFF0000"/>
  </sheetPr>
  <dimension ref="A1:C61"/>
  <sheetViews>
    <sheetView view="pageBreakPreview" topLeftCell="A52" zoomScale="160" zoomScaleSheetLayoutView="160" workbookViewId="0">
      <selection activeCell="E63" sqref="E63"/>
    </sheetView>
  </sheetViews>
  <sheetFormatPr defaultColWidth="9.109375" defaultRowHeight="13.8"/>
  <cols>
    <col min="1" max="1" width="6" style="11" customWidth="1"/>
    <col min="2" max="2" width="61" style="10" customWidth="1"/>
    <col min="3" max="3" width="20.6640625" style="12" customWidth="1"/>
    <col min="4" max="16384" width="9.109375" style="10"/>
  </cols>
  <sheetData>
    <row r="1" spans="1:3" ht="15.6">
      <c r="A1" s="1452" t="s">
        <v>85</v>
      </c>
      <c r="B1" s="1452"/>
      <c r="C1" s="1452"/>
    </row>
    <row r="2" spans="1:3" ht="12.75" customHeight="1">
      <c r="A2" s="1267"/>
      <c r="B2" s="1267"/>
      <c r="C2" s="1267"/>
    </row>
    <row r="3" spans="1:3" ht="94.8" customHeight="1">
      <c r="A3" s="1453" t="s">
        <v>692</v>
      </c>
      <c r="B3" s="1453"/>
      <c r="C3" s="1453"/>
    </row>
    <row r="4" spans="1:3" s="1336" customFormat="1" ht="16.05" customHeight="1">
      <c r="A4" s="1454" t="s">
        <v>69</v>
      </c>
      <c r="B4" s="1454"/>
      <c r="C4" s="1454"/>
    </row>
    <row r="5" spans="1:3" ht="15.6" customHeight="1">
      <c r="A5" s="1311" t="s">
        <v>36</v>
      </c>
      <c r="B5" s="1312" t="s">
        <v>86</v>
      </c>
      <c r="C5" s="1313" t="s">
        <v>690</v>
      </c>
    </row>
    <row r="6" spans="1:3" ht="15.6" customHeight="1">
      <c r="A6" s="1314">
        <v>1</v>
      </c>
      <c r="B6" s="1315" t="s">
        <v>681</v>
      </c>
      <c r="C6" s="1316">
        <v>226.55</v>
      </c>
    </row>
    <row r="7" spans="1:3" ht="15.6" customHeight="1">
      <c r="A7" s="1314">
        <v>2</v>
      </c>
      <c r="B7" s="1315" t="s">
        <v>665</v>
      </c>
      <c r="C7" s="1316">
        <v>20.69</v>
      </c>
    </row>
    <row r="8" spans="1:3" ht="15.6" customHeight="1">
      <c r="A8" s="1314">
        <v>3</v>
      </c>
      <c r="B8" s="1315" t="s">
        <v>300</v>
      </c>
      <c r="C8" s="1316">
        <v>17.170000000000002</v>
      </c>
    </row>
    <row r="9" spans="1:3" ht="15.6" customHeight="1">
      <c r="A9" s="1314">
        <v>4</v>
      </c>
      <c r="B9" s="1315" t="s">
        <v>222</v>
      </c>
      <c r="C9" s="1316">
        <v>75.349999999999994</v>
      </c>
    </row>
    <row r="10" spans="1:3" ht="15.6" customHeight="1">
      <c r="A10" s="1314">
        <v>5</v>
      </c>
      <c r="B10" s="1315" t="s">
        <v>682</v>
      </c>
      <c r="C10" s="1316">
        <v>866.64</v>
      </c>
    </row>
    <row r="11" spans="1:3" ht="15.6" customHeight="1">
      <c r="A11" s="1314">
        <v>6</v>
      </c>
      <c r="B11" s="1315" t="s">
        <v>704</v>
      </c>
      <c r="C11" s="1316">
        <v>1.65</v>
      </c>
    </row>
    <row r="12" spans="1:3" s="13" customFormat="1" ht="15.6" customHeight="1">
      <c r="A12" s="1314">
        <v>7</v>
      </c>
      <c r="B12" s="1315" t="s">
        <v>683</v>
      </c>
      <c r="C12" s="1316">
        <v>48.87</v>
      </c>
    </row>
    <row r="13" spans="1:3" ht="15.6" customHeight="1">
      <c r="A13" s="1314">
        <v>8</v>
      </c>
      <c r="B13" s="1315" t="s">
        <v>534</v>
      </c>
      <c r="C13" s="1316">
        <v>37.96</v>
      </c>
    </row>
    <row r="14" spans="1:3" ht="15.6" customHeight="1">
      <c r="A14" s="1314">
        <v>9</v>
      </c>
      <c r="B14" s="1315" t="s">
        <v>684</v>
      </c>
      <c r="C14" s="1316">
        <v>0.01</v>
      </c>
    </row>
    <row r="15" spans="1:3" ht="15.6" customHeight="1">
      <c r="A15" s="1314">
        <v>10</v>
      </c>
      <c r="B15" s="1315" t="s">
        <v>425</v>
      </c>
      <c r="C15" s="1316">
        <v>40.15</v>
      </c>
    </row>
    <row r="16" spans="1:3" ht="15.6" customHeight="1">
      <c r="A16" s="1314">
        <v>11</v>
      </c>
      <c r="B16" s="1315" t="s">
        <v>685</v>
      </c>
      <c r="C16" s="1316">
        <v>2072.06</v>
      </c>
    </row>
    <row r="17" spans="1:3" ht="15.6" customHeight="1">
      <c r="A17" s="1314">
        <v>12</v>
      </c>
      <c r="B17" s="1315" t="s">
        <v>152</v>
      </c>
      <c r="C17" s="1316">
        <v>257.98</v>
      </c>
    </row>
    <row r="18" spans="1:3" ht="15.6" customHeight="1">
      <c r="A18" s="1314">
        <v>13</v>
      </c>
      <c r="B18" s="1315" t="s">
        <v>53</v>
      </c>
      <c r="C18" s="1316">
        <v>272.14999999999998</v>
      </c>
    </row>
    <row r="19" spans="1:3" ht="15.6" customHeight="1">
      <c r="A19" s="1314">
        <v>14</v>
      </c>
      <c r="B19" s="1315" t="s">
        <v>666</v>
      </c>
      <c r="C19" s="1316">
        <v>29.7</v>
      </c>
    </row>
    <row r="20" spans="1:3" ht="15.6" customHeight="1">
      <c r="A20" s="1314">
        <v>15</v>
      </c>
      <c r="B20" s="1315" t="s">
        <v>142</v>
      </c>
      <c r="C20" s="1316">
        <v>8.64</v>
      </c>
    </row>
    <row r="21" spans="1:3" ht="15.6" customHeight="1">
      <c r="A21" s="1314">
        <v>16</v>
      </c>
      <c r="B21" s="1315" t="s">
        <v>122</v>
      </c>
      <c r="C21" s="1316">
        <v>12.91</v>
      </c>
    </row>
    <row r="22" spans="1:3" ht="15.6" customHeight="1">
      <c r="A22" s="1314">
        <v>17</v>
      </c>
      <c r="B22" s="1315" t="s">
        <v>158</v>
      </c>
      <c r="C22" s="1316">
        <v>40.630000000000003</v>
      </c>
    </row>
    <row r="23" spans="1:3" ht="15.6" customHeight="1">
      <c r="A23" s="1314">
        <v>18</v>
      </c>
      <c r="B23" s="1315" t="s">
        <v>72</v>
      </c>
      <c r="C23" s="1316">
        <v>101.7</v>
      </c>
    </row>
    <row r="24" spans="1:3" ht="15.6" customHeight="1">
      <c r="A24" s="1314">
        <v>19</v>
      </c>
      <c r="B24" s="1315" t="s">
        <v>686</v>
      </c>
      <c r="C24" s="1316">
        <v>60.6</v>
      </c>
    </row>
    <row r="25" spans="1:3" ht="15.6" customHeight="1">
      <c r="A25" s="1314">
        <v>20</v>
      </c>
      <c r="B25" s="1315" t="s">
        <v>667</v>
      </c>
      <c r="C25" s="1316">
        <v>74.760000000000005</v>
      </c>
    </row>
    <row r="26" spans="1:3" ht="15.6" customHeight="1">
      <c r="A26" s="1314">
        <v>21</v>
      </c>
      <c r="B26" s="1315" t="s">
        <v>668</v>
      </c>
      <c r="C26" s="1316">
        <v>146.55000000000001</v>
      </c>
    </row>
    <row r="27" spans="1:3" ht="15.6" customHeight="1">
      <c r="A27" s="1314">
        <v>22</v>
      </c>
      <c r="B27" s="1315" t="s">
        <v>687</v>
      </c>
      <c r="C27" s="1316">
        <v>262.04000000000002</v>
      </c>
    </row>
    <row r="28" spans="1:3" ht="15.6" customHeight="1">
      <c r="A28" s="1314">
        <v>23</v>
      </c>
      <c r="B28" s="1315" t="s">
        <v>669</v>
      </c>
      <c r="C28" s="1316">
        <v>2.1</v>
      </c>
    </row>
    <row r="29" spans="1:3" ht="15.6" customHeight="1">
      <c r="A29" s="1314">
        <v>24</v>
      </c>
      <c r="B29" s="1315" t="s">
        <v>688</v>
      </c>
      <c r="C29" s="1316">
        <v>110.76</v>
      </c>
    </row>
    <row r="30" spans="1:3" ht="15.6" customHeight="1">
      <c r="A30" s="1314">
        <v>25</v>
      </c>
      <c r="B30" s="1315" t="s">
        <v>154</v>
      </c>
      <c r="C30" s="1316">
        <v>6.45</v>
      </c>
    </row>
    <row r="31" spans="1:3" ht="15.6" customHeight="1">
      <c r="A31" s="1314">
        <v>26</v>
      </c>
      <c r="B31" s="1315" t="s">
        <v>121</v>
      </c>
      <c r="C31" s="1316">
        <v>166.77</v>
      </c>
    </row>
    <row r="32" spans="1:3" ht="15.6" customHeight="1">
      <c r="A32" s="1314">
        <v>27</v>
      </c>
      <c r="B32" s="1315" t="s">
        <v>551</v>
      </c>
      <c r="C32" s="1316">
        <v>31.91</v>
      </c>
    </row>
    <row r="33" spans="1:3" ht="15.6" customHeight="1">
      <c r="A33" s="1314">
        <v>28</v>
      </c>
      <c r="B33" s="1315" t="s">
        <v>679</v>
      </c>
      <c r="C33" s="1316">
        <v>1.43</v>
      </c>
    </row>
    <row r="34" spans="1:3" ht="15.6" customHeight="1">
      <c r="A34" s="1314">
        <v>29</v>
      </c>
      <c r="B34" s="1315" t="s">
        <v>552</v>
      </c>
      <c r="C34" s="1316">
        <v>60</v>
      </c>
    </row>
    <row r="35" spans="1:3" ht="15.6" customHeight="1">
      <c r="A35" s="1318"/>
      <c r="B35" s="1319" t="s">
        <v>2</v>
      </c>
      <c r="C35" s="1320">
        <v>5054.1800000000021</v>
      </c>
    </row>
    <row r="36" spans="1:3" ht="15.6" customHeight="1">
      <c r="A36" s="1321"/>
      <c r="B36" s="1322"/>
      <c r="C36" s="1323"/>
    </row>
    <row r="37" spans="1:3" ht="15.6" customHeight="1">
      <c r="A37" s="1324"/>
      <c r="B37" s="1312" t="s">
        <v>3</v>
      </c>
      <c r="C37" s="1313" t="s">
        <v>690</v>
      </c>
    </row>
    <row r="38" spans="1:3" ht="15.6" customHeight="1">
      <c r="A38" s="1314">
        <v>1</v>
      </c>
      <c r="B38" s="1315" t="s">
        <v>681</v>
      </c>
      <c r="C38" s="1316">
        <v>25</v>
      </c>
    </row>
    <row r="39" spans="1:3" ht="15.6" customHeight="1">
      <c r="A39" s="1314">
        <v>2</v>
      </c>
      <c r="B39" s="1315" t="s">
        <v>665</v>
      </c>
      <c r="C39" s="1316">
        <v>11000</v>
      </c>
    </row>
    <row r="40" spans="1:3" ht="15.6" customHeight="1">
      <c r="A40" s="1314">
        <v>3</v>
      </c>
      <c r="B40" s="1315" t="s">
        <v>682</v>
      </c>
      <c r="C40" s="1316">
        <v>4000</v>
      </c>
    </row>
    <row r="41" spans="1:3" ht="15.6" customHeight="1">
      <c r="A41" s="1314">
        <v>4</v>
      </c>
      <c r="B41" s="1315" t="s">
        <v>684</v>
      </c>
      <c r="C41" s="1316">
        <v>10.09</v>
      </c>
    </row>
    <row r="42" spans="1:3" ht="15.6" customHeight="1">
      <c r="A42" s="1314">
        <v>5</v>
      </c>
      <c r="B42" s="1315" t="s">
        <v>685</v>
      </c>
      <c r="C42" s="1316">
        <v>82.68</v>
      </c>
    </row>
    <row r="43" spans="1:3" ht="15.6" customHeight="1">
      <c r="A43" s="1314">
        <v>6</v>
      </c>
      <c r="B43" s="1315" t="s">
        <v>667</v>
      </c>
      <c r="C43" s="1316">
        <v>61</v>
      </c>
    </row>
    <row r="44" spans="1:3" ht="15.6" customHeight="1">
      <c r="A44" s="1314">
        <v>7</v>
      </c>
      <c r="B44" s="1315" t="s">
        <v>668</v>
      </c>
      <c r="C44" s="1316">
        <v>1110.26</v>
      </c>
    </row>
    <row r="45" spans="1:3" ht="15.6" customHeight="1">
      <c r="A45" s="1314">
        <v>8</v>
      </c>
      <c r="B45" s="1315" t="s">
        <v>689</v>
      </c>
      <c r="C45" s="1316">
        <v>1100</v>
      </c>
    </row>
    <row r="46" spans="1:3" ht="15.6" customHeight="1">
      <c r="A46" s="1314">
        <v>9</v>
      </c>
      <c r="B46" s="1315" t="s">
        <v>688</v>
      </c>
      <c r="C46" s="1316">
        <v>12.12</v>
      </c>
    </row>
    <row r="47" spans="1:3" ht="15.6" customHeight="1">
      <c r="A47" s="1314">
        <v>10</v>
      </c>
      <c r="B47" s="1315" t="s">
        <v>121</v>
      </c>
      <c r="C47" s="1316">
        <v>8000</v>
      </c>
    </row>
    <row r="48" spans="1:3" ht="15.6" customHeight="1">
      <c r="A48" s="1314">
        <v>11</v>
      </c>
      <c r="B48" s="1315" t="s">
        <v>551</v>
      </c>
      <c r="C48" s="1316">
        <v>0.01</v>
      </c>
    </row>
    <row r="49" spans="1:3" ht="15.6" customHeight="1">
      <c r="A49" s="1317"/>
      <c r="B49" s="1325" t="s">
        <v>4</v>
      </c>
      <c r="C49" s="1320">
        <v>25401.159999999996</v>
      </c>
    </row>
    <row r="50" spans="1:3" ht="15.6" customHeight="1">
      <c r="A50" s="1317"/>
      <c r="B50" s="1337" t="s">
        <v>5</v>
      </c>
      <c r="C50" s="1320">
        <v>30455.339999999997</v>
      </c>
    </row>
    <row r="51" spans="1:3" ht="15.6" customHeight="1">
      <c r="A51" s="1326"/>
      <c r="B51" s="1327"/>
      <c r="C51" s="1328"/>
    </row>
    <row r="52" spans="1:3" ht="15.6" customHeight="1">
      <c r="A52" s="1326"/>
      <c r="B52" s="1455" t="s">
        <v>249</v>
      </c>
      <c r="C52" s="1455"/>
    </row>
    <row r="53" spans="1:3" ht="7.8" customHeight="1">
      <c r="A53" s="1326"/>
      <c r="B53" s="1329"/>
      <c r="C53" s="1330"/>
    </row>
    <row r="54" spans="1:3" ht="16.95" customHeight="1">
      <c r="A54" s="1326"/>
      <c r="B54" s="1329"/>
      <c r="C54" s="1331" t="s">
        <v>691</v>
      </c>
    </row>
    <row r="55" spans="1:3" ht="16.95" customHeight="1">
      <c r="A55" s="1326"/>
      <c r="B55" s="1332" t="s">
        <v>661</v>
      </c>
      <c r="C55" s="1330">
        <v>12.12</v>
      </c>
    </row>
    <row r="56" spans="1:3" ht="16.95" customHeight="1">
      <c r="A56" s="1333"/>
      <c r="B56" s="1332" t="s">
        <v>155</v>
      </c>
      <c r="C56" s="1330">
        <v>993.36000000000013</v>
      </c>
    </row>
    <row r="57" spans="1:3" ht="16.95" customHeight="1">
      <c r="A57" s="1333"/>
      <c r="B57" s="1334" t="s">
        <v>660</v>
      </c>
      <c r="C57" s="1330">
        <v>25000</v>
      </c>
    </row>
    <row r="58" spans="1:3" ht="16.95" customHeight="1">
      <c r="A58" s="1333"/>
      <c r="B58" s="1338" t="s">
        <v>153</v>
      </c>
      <c r="C58" s="1335">
        <v>26005.48</v>
      </c>
    </row>
    <row r="59" spans="1:3">
      <c r="B59" s="498"/>
      <c r="C59" s="500"/>
    </row>
    <row r="60" spans="1:3">
      <c r="B60" s="104"/>
      <c r="C60" s="498"/>
    </row>
    <row r="61" spans="1:3">
      <c r="C61" s="104"/>
    </row>
  </sheetData>
  <customSheetViews>
    <customSheetView guid="{CBFC2224-D3AC-4AA3-8CE4-B555FCF23158}" showPageBreaks="1" printArea="1" view="pageBreakPreview" topLeftCell="A28">
      <selection activeCell="I58" sqref="I58"/>
      <rowBreaks count="1" manualBreakCount="1">
        <brk id="25" max="2" man="1"/>
      </rowBreaks>
      <pageMargins left="0.74803149606299202" right="0.74803149606299202" top="0.74803149606299202" bottom="4.13" header="0.35" footer="3.67"/>
      <printOptions horizontalCentered="1"/>
      <pageSetup paperSize="9" scale="99" orientation="portrait" useFirstPageNumber="1" r:id="rId1"/>
      <headerFooter alignWithMargins="0">
        <oddFooter>&amp;C&amp;"Times New Roman,Bold"&amp;11{ii}</oddFooter>
      </headerFooter>
    </customSheetView>
    <customSheetView guid="{E4E8F753-76B4-42E1-AD26-8B3589CB8A4B}" showPageBreaks="1" printArea="1" view="pageBreakPreview" showRuler="0" topLeftCell="A37">
      <selection activeCell="B50" sqref="B50"/>
      <pageMargins left="0.74803149606299202" right="0.74803149606299202" top="0.74803149606299202" bottom="4.13" header="0.35" footer="3.67"/>
      <printOptions horizontalCentered="1"/>
      <pageSetup paperSize="9" orientation="portrait" useFirstPageNumber="1" r:id="rId2"/>
      <headerFooter alignWithMargins="0">
        <oddFooter>&amp;C&amp;"Times New Roman,Bold"&amp;11{ii}</oddFooter>
      </headerFooter>
    </customSheetView>
    <customSheetView guid="{0A01029B-7B3B-461F-BED3-37847DEE34DD}" showPageBreaks="1" printArea="1" view="pageBreakPreview" topLeftCell="A37">
      <selection activeCell="B50" sqref="B50"/>
      <pageMargins left="0.74803149606299202" right="0.74803149606299202" top="0.74803149606299202" bottom="4.13" header="0.35" footer="3.67"/>
      <printOptions horizontalCentered="1"/>
      <pageSetup paperSize="9" orientation="portrait" useFirstPageNumber="1" r:id="rId3"/>
      <headerFooter alignWithMargins="0">
        <oddFooter>&amp;C&amp;"Times New Roman,Bold"&amp;11{ii}</oddFooter>
      </headerFooter>
    </customSheetView>
    <customSheetView guid="{7CE36697-C418-4ED3-BCF0-EA686CB40E87}" scale="190" showRuler="0">
      <selection activeCell="B82" sqref="B82"/>
      <pageMargins left="0.74803149606299213" right="0.74803149606299213" top="0.74803149606299213" bottom="4.1338582677165361" header="0.51181102362204722" footer="0.51181102362204722"/>
      <printOptions horizontalCentered="1"/>
      <pageSetup paperSize="9" orientation="portrait" r:id="rId4"/>
      <headerFooter alignWithMargins="0"/>
    </customSheetView>
    <customSheetView guid="{63DB0950-E90F-4380-862C-985B5EB19119}" showRuler="0" topLeftCell="A67">
      <selection activeCell="S65" sqref="S65"/>
      <pageMargins left="0.74803149606299213" right="0.74803149606299213" top="0.74803149606299213" bottom="4.1338582677165361" header="0.51181102362204722" footer="0.51181102362204722"/>
      <printOptions horizontalCentered="1"/>
      <pageSetup paperSize="9" orientation="portrait" r:id="rId5"/>
      <headerFooter alignWithMargins="0"/>
    </customSheetView>
    <customSheetView guid="{F13B090A-ECDA-4418-9F13-644A873400E7}" showRuler="0" topLeftCell="A67">
      <selection activeCell="S65" sqref="S65"/>
      <pageMargins left="0.74803149606299213" right="0.74803149606299213" top="0.74803149606299213" bottom="4.1338582677165361" header="0.51181102362204722" footer="0.51181102362204722"/>
      <printOptions horizontalCentered="1"/>
      <pageSetup paperSize="9" orientation="portrait" r:id="rId6"/>
      <headerFooter alignWithMargins="0"/>
    </customSheetView>
    <customSheetView guid="{BDCF7345-18B1-4C88-89F2-E67F940CDF85}" showPageBreaks="1" printArea="1" view="pageBreakPreview" topLeftCell="A76">
      <selection activeCell="D3" sqref="D3"/>
      <pageMargins left="0.74803149606299202" right="0.74803149606299202" top="0.74803149606299202" bottom="4.13" header="0.35" footer="3.67"/>
      <printOptions horizontalCentered="1"/>
      <pageSetup paperSize="9" orientation="portrait" useFirstPageNumber="1" r:id="rId7"/>
      <headerFooter alignWithMargins="0">
        <oddFooter>&amp;C&amp;"Times New Roman,Bold"&amp;11{ii}</oddFooter>
      </headerFooter>
    </customSheetView>
    <customSheetView guid="{44B5F5DE-C96C-4269-969A-574D4EEEEEF5}" showPageBreaks="1" view="pageBreakPreview" topLeftCell="A46">
      <selection activeCell="E51" sqref="E51"/>
      <pageMargins left="0.74803149606299202" right="0.74803149606299202" top="0.74803149606299202" bottom="4.13" header="0.35" footer="3"/>
      <printOptions horizontalCentered="1"/>
      <pageSetup paperSize="9" orientation="portrait" useFirstPageNumber="1" r:id="rId8"/>
      <headerFooter alignWithMargins="0">
        <oddFooter>&amp;C{iv}</oddFooter>
      </headerFooter>
    </customSheetView>
  </customSheetViews>
  <mergeCells count="4">
    <mergeCell ref="A1:C1"/>
    <mergeCell ref="A3:C3"/>
    <mergeCell ref="A4:C4"/>
    <mergeCell ref="B52:C52"/>
  </mergeCells>
  <phoneticPr fontId="0" type="noConversion"/>
  <printOptions horizontalCentered="1"/>
  <pageMargins left="0.55118110236220474" right="0.55118110236220474" top="0.74803149606299213" bottom="1.5748031496062993" header="0.51181102362204722" footer="1.1811023622047245"/>
  <pageSetup paperSize="9" scale="93" firstPageNumber="3" orientation="portrait" useFirstPageNumber="1" r:id="rId9"/>
  <headerFooter alignWithMargins="0">
    <oddFooter>&amp;C{ii}</oddFooter>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sheetPr codeName="Sheet2">
    <tabColor rgb="FFFF0000"/>
  </sheetPr>
  <dimension ref="A1:J43"/>
  <sheetViews>
    <sheetView view="pageBreakPreview" topLeftCell="A13" zoomScale="136" zoomScaleSheetLayoutView="136" zoomScalePageLayoutView="130" workbookViewId="0">
      <selection activeCell="D41" sqref="D41:K42"/>
    </sheetView>
  </sheetViews>
  <sheetFormatPr defaultColWidth="9.109375" defaultRowHeight="13.2"/>
  <cols>
    <col min="1" max="1" width="4.6640625" style="8" customWidth="1"/>
    <col min="2" max="2" width="5" style="139" customWidth="1"/>
    <col min="3" max="3" width="37.109375" style="9" customWidth="1"/>
    <col min="4" max="4" width="10" style="8" customWidth="1"/>
    <col min="5" max="6" width="8.6640625" style="6" customWidth="1"/>
    <col min="7" max="7" width="9.6640625" style="221" customWidth="1"/>
    <col min="8" max="8" width="7.77734375" style="6" customWidth="1"/>
    <col min="9" max="16384" width="9.109375" style="6"/>
  </cols>
  <sheetData>
    <row r="1" spans="1:9" ht="13.8">
      <c r="A1" s="1457" t="s">
        <v>103</v>
      </c>
      <c r="B1" s="1458"/>
      <c r="C1" s="1458"/>
      <c r="D1" s="1458"/>
      <c r="E1" s="1458"/>
      <c r="F1" s="1458"/>
      <c r="G1" s="1458"/>
      <c r="H1" s="1459"/>
      <c r="I1" s="140"/>
    </row>
    <row r="2" spans="1:9" ht="13.5" customHeight="1">
      <c r="A2" s="1462" t="s">
        <v>102</v>
      </c>
      <c r="B2" s="1463"/>
      <c r="C2" s="1463"/>
      <c r="D2" s="1463"/>
      <c r="E2" s="1463"/>
      <c r="F2" s="1463"/>
      <c r="G2" s="1463"/>
      <c r="H2" s="1464"/>
      <c r="I2" s="140"/>
    </row>
    <row r="3" spans="1:9" ht="15" customHeight="1">
      <c r="A3" s="1462" t="s">
        <v>553</v>
      </c>
      <c r="B3" s="1463"/>
      <c r="C3" s="1463"/>
      <c r="D3" s="1463"/>
      <c r="E3" s="1463"/>
      <c r="F3" s="1463"/>
      <c r="G3" s="1463"/>
      <c r="H3" s="1464"/>
      <c r="I3" s="140"/>
    </row>
    <row r="4" spans="1:9" ht="14.4" thickBot="1">
      <c r="A4" s="236"/>
      <c r="B4" s="1450" t="s">
        <v>37</v>
      </c>
      <c r="C4" s="1450"/>
      <c r="D4" s="1450"/>
      <c r="E4" s="1450"/>
      <c r="F4" s="1450"/>
      <c r="G4" s="1450"/>
      <c r="H4" s="1461"/>
      <c r="I4" s="140"/>
    </row>
    <row r="5" spans="1:9" ht="42" thickBot="1">
      <c r="A5" s="141" t="s">
        <v>6</v>
      </c>
      <c r="B5" s="441" t="s">
        <v>7</v>
      </c>
      <c r="C5" s="1451" t="s">
        <v>8</v>
      </c>
      <c r="D5" s="1451"/>
      <c r="E5" s="441" t="s">
        <v>9</v>
      </c>
      <c r="F5" s="441" t="s">
        <v>10</v>
      </c>
      <c r="G5" s="1223" t="s">
        <v>55</v>
      </c>
      <c r="H5" s="142" t="s">
        <v>1</v>
      </c>
      <c r="I5" s="140"/>
    </row>
    <row r="6" spans="1:9" s="1351" customFormat="1" ht="15" thickTop="1">
      <c r="A6" s="1345">
        <v>1</v>
      </c>
      <c r="B6" s="1346">
        <v>2</v>
      </c>
      <c r="C6" s="1460">
        <v>3</v>
      </c>
      <c r="D6" s="1460"/>
      <c r="E6" s="1347">
        <v>4</v>
      </c>
      <c r="F6" s="1347">
        <v>5</v>
      </c>
      <c r="G6" s="1348">
        <v>6</v>
      </c>
      <c r="H6" s="1349">
        <v>7</v>
      </c>
      <c r="I6" s="1350"/>
    </row>
    <row r="7" spans="1:9" ht="13.8">
      <c r="A7" s="453">
        <v>1</v>
      </c>
      <c r="B7" s="472">
        <v>2</v>
      </c>
      <c r="C7" s="1127" t="s">
        <v>527</v>
      </c>
      <c r="D7" s="472" t="str">
        <f>'dem2'!D7</f>
        <v>Voted</v>
      </c>
      <c r="E7" s="443">
        <v>22655</v>
      </c>
      <c r="F7" s="443">
        <v>2500</v>
      </c>
      <c r="G7" s="222">
        <v>25155</v>
      </c>
      <c r="H7" s="1342">
        <v>1</v>
      </c>
      <c r="I7" s="140"/>
    </row>
    <row r="8" spans="1:9" ht="13.8">
      <c r="A8" s="453">
        <v>2</v>
      </c>
      <c r="B8" s="472">
        <v>3</v>
      </c>
      <c r="C8" s="1127" t="s">
        <v>528</v>
      </c>
      <c r="D8" s="472" t="str">
        <f>'dem3'!D8</f>
        <v>Voted</v>
      </c>
      <c r="E8" s="443">
        <v>2069</v>
      </c>
      <c r="F8" s="443">
        <v>1100000</v>
      </c>
      <c r="G8" s="222">
        <v>1102069</v>
      </c>
      <c r="H8" s="1342">
        <v>4</v>
      </c>
      <c r="I8" s="140"/>
    </row>
    <row r="9" spans="1:9" ht="13.8">
      <c r="A9" s="453">
        <v>3</v>
      </c>
      <c r="B9" s="472">
        <v>4</v>
      </c>
      <c r="C9" s="1127" t="s">
        <v>529</v>
      </c>
      <c r="D9" s="472" t="e">
        <f>#REF!</f>
        <v>#REF!</v>
      </c>
      <c r="E9" s="443">
        <v>1717</v>
      </c>
      <c r="F9" s="445">
        <v>0</v>
      </c>
      <c r="G9" s="222">
        <v>1717</v>
      </c>
      <c r="H9" s="1342">
        <v>6</v>
      </c>
      <c r="I9" s="140"/>
    </row>
    <row r="10" spans="1:9" ht="13.8">
      <c r="A10" s="453">
        <v>4</v>
      </c>
      <c r="B10" s="472">
        <v>6</v>
      </c>
      <c r="C10" s="1127" t="s">
        <v>530</v>
      </c>
      <c r="D10" s="472" t="str">
        <f>'dem7'!D8</f>
        <v>Voted</v>
      </c>
      <c r="E10" s="443">
        <v>7535</v>
      </c>
      <c r="F10" s="445">
        <v>0</v>
      </c>
      <c r="G10" s="222">
        <v>7535</v>
      </c>
      <c r="H10" s="1342">
        <v>7</v>
      </c>
      <c r="I10" s="140"/>
    </row>
    <row r="11" spans="1:9" ht="13.8">
      <c r="A11" s="453">
        <v>5</v>
      </c>
      <c r="B11" s="472">
        <v>7</v>
      </c>
      <c r="C11" s="1127" t="s">
        <v>531</v>
      </c>
      <c r="D11" s="472" t="str">
        <f>'dem10'!D10</f>
        <v>Voted</v>
      </c>
      <c r="E11" s="443">
        <v>86664</v>
      </c>
      <c r="F11" s="443">
        <v>400000</v>
      </c>
      <c r="G11" s="223">
        <v>486664</v>
      </c>
      <c r="H11" s="1342">
        <v>8</v>
      </c>
      <c r="I11" s="140"/>
    </row>
    <row r="12" spans="1:9" ht="15" customHeight="1">
      <c r="A12" s="453">
        <v>6</v>
      </c>
      <c r="B12" s="472">
        <v>9</v>
      </c>
      <c r="C12" s="1127" t="s">
        <v>532</v>
      </c>
      <c r="D12" s="496" t="str">
        <f>'dem12'!D8</f>
        <v>Voted</v>
      </c>
      <c r="E12" s="497">
        <v>165</v>
      </c>
      <c r="F12" s="1220">
        <v>0</v>
      </c>
      <c r="G12" s="1224">
        <v>165</v>
      </c>
      <c r="H12" s="1342">
        <v>10</v>
      </c>
      <c r="I12" s="140"/>
    </row>
    <row r="13" spans="1:9" ht="13.8">
      <c r="A13" s="1465">
        <v>7</v>
      </c>
      <c r="B13" s="1456">
        <v>10</v>
      </c>
      <c r="C13" s="1449" t="s">
        <v>533</v>
      </c>
      <c r="D13" s="1039" t="s">
        <v>78</v>
      </c>
      <c r="E13" s="1217">
        <v>1</v>
      </c>
      <c r="F13" s="1221">
        <v>0</v>
      </c>
      <c r="G13" s="1225">
        <v>1</v>
      </c>
      <c r="H13" s="1467">
        <v>11</v>
      </c>
      <c r="I13" s="140"/>
    </row>
    <row r="14" spans="1:9" ht="13.8">
      <c r="A14" s="1466"/>
      <c r="B14" s="1456"/>
      <c r="C14" s="1449"/>
      <c r="D14" s="472" t="str">
        <f>'dem14'!D8</f>
        <v>Voted</v>
      </c>
      <c r="E14" s="443">
        <v>4886</v>
      </c>
      <c r="F14" s="445">
        <v>0</v>
      </c>
      <c r="G14" s="222">
        <v>4886</v>
      </c>
      <c r="H14" s="1468"/>
      <c r="I14" s="140"/>
    </row>
    <row r="15" spans="1:9" ht="13.8">
      <c r="A15" s="453">
        <v>8</v>
      </c>
      <c r="B15" s="446">
        <v>11</v>
      </c>
      <c r="C15" s="1127" t="s">
        <v>534</v>
      </c>
      <c r="D15" s="472" t="str">
        <f>'dem11'!D8</f>
        <v>Voted</v>
      </c>
      <c r="E15" s="443">
        <v>3796</v>
      </c>
      <c r="F15" s="445">
        <v>0</v>
      </c>
      <c r="G15" s="222">
        <v>3796</v>
      </c>
      <c r="H15" s="1342">
        <v>13</v>
      </c>
      <c r="I15" s="140"/>
    </row>
    <row r="16" spans="1:9" ht="13.8">
      <c r="A16" s="453">
        <v>9</v>
      </c>
      <c r="B16" s="446">
        <v>12</v>
      </c>
      <c r="C16" s="1127" t="s">
        <v>535</v>
      </c>
      <c r="D16" s="447" t="str">
        <f>'dem12'!D8</f>
        <v>Voted</v>
      </c>
      <c r="E16" s="443">
        <v>1</v>
      </c>
      <c r="F16" s="443">
        <v>1009</v>
      </c>
      <c r="G16" s="222">
        <v>1010</v>
      </c>
      <c r="H16" s="1342">
        <v>14</v>
      </c>
      <c r="I16" s="140"/>
    </row>
    <row r="17" spans="1:9" ht="13.8">
      <c r="A17" s="453">
        <v>10</v>
      </c>
      <c r="B17" s="1305">
        <v>0</v>
      </c>
      <c r="C17" s="1127" t="s">
        <v>425</v>
      </c>
      <c r="D17" s="1039" t="str">
        <f>gov!D8</f>
        <v>Charged</v>
      </c>
      <c r="E17" s="1339">
        <v>4015</v>
      </c>
      <c r="F17" s="1340">
        <v>0</v>
      </c>
      <c r="G17" s="224">
        <v>4015</v>
      </c>
      <c r="H17" s="1342">
        <v>15</v>
      </c>
      <c r="I17" s="140"/>
    </row>
    <row r="18" spans="1:9" ht="15" customHeight="1">
      <c r="A18" s="453">
        <v>11</v>
      </c>
      <c r="B18" s="446">
        <v>13</v>
      </c>
      <c r="C18" s="1127" t="s">
        <v>536</v>
      </c>
      <c r="D18" s="447" t="str">
        <f>'dem13'!D8</f>
        <v>Voted</v>
      </c>
      <c r="E18" s="443">
        <v>207206</v>
      </c>
      <c r="F18" s="443">
        <v>8268</v>
      </c>
      <c r="G18" s="222">
        <v>215474</v>
      </c>
      <c r="H18" s="1342">
        <v>16</v>
      </c>
      <c r="I18" s="140"/>
    </row>
    <row r="19" spans="1:9" ht="13.8">
      <c r="A19" s="453">
        <v>12</v>
      </c>
      <c r="B19" s="446">
        <v>14</v>
      </c>
      <c r="C19" s="1127" t="s">
        <v>537</v>
      </c>
      <c r="D19" s="1133" t="str">
        <f>'dem14'!D8</f>
        <v>Voted</v>
      </c>
      <c r="E19" s="443">
        <v>25798</v>
      </c>
      <c r="F19" s="445">
        <v>0</v>
      </c>
      <c r="G19" s="222">
        <v>25798</v>
      </c>
      <c r="H19" s="1342">
        <v>19</v>
      </c>
      <c r="I19" s="140"/>
    </row>
    <row r="20" spans="1:9" ht="13.8">
      <c r="A20" s="453">
        <v>13</v>
      </c>
      <c r="B20" s="446">
        <v>16</v>
      </c>
      <c r="C20" s="1127" t="s">
        <v>538</v>
      </c>
      <c r="D20" s="448" t="str">
        <f>'dem16'!D8</f>
        <v>Voted</v>
      </c>
      <c r="E20" s="444">
        <v>27215</v>
      </c>
      <c r="F20" s="445">
        <v>0</v>
      </c>
      <c r="G20" s="223">
        <v>27215</v>
      </c>
      <c r="H20" s="1343">
        <v>21</v>
      </c>
      <c r="I20" s="140"/>
    </row>
    <row r="21" spans="1:9" ht="13.8">
      <c r="A21" s="453">
        <v>14</v>
      </c>
      <c r="B21" s="446">
        <v>17</v>
      </c>
      <c r="C21" s="1127" t="s">
        <v>539</v>
      </c>
      <c r="D21" s="448" t="str">
        <f>'dem17'!D8</f>
        <v>Voted</v>
      </c>
      <c r="E21" s="449">
        <v>2970</v>
      </c>
      <c r="F21" s="450">
        <v>0</v>
      </c>
      <c r="G21" s="225">
        <v>2970</v>
      </c>
      <c r="H21" s="1343">
        <v>23</v>
      </c>
      <c r="I21" s="140"/>
    </row>
    <row r="22" spans="1:9" ht="15" customHeight="1">
      <c r="A22" s="453">
        <v>15</v>
      </c>
      <c r="B22" s="446">
        <v>18</v>
      </c>
      <c r="C22" s="1127" t="s">
        <v>540</v>
      </c>
      <c r="D22" s="448" t="str">
        <f>'dem18'!D8</f>
        <v>Voted</v>
      </c>
      <c r="E22" s="451">
        <v>864</v>
      </c>
      <c r="F22" s="450">
        <v>0</v>
      </c>
      <c r="G22" s="226">
        <v>864</v>
      </c>
      <c r="H22" s="1343">
        <v>24</v>
      </c>
      <c r="I22" s="140"/>
    </row>
    <row r="23" spans="1:9" ht="14.25" customHeight="1">
      <c r="A23" s="453">
        <v>16</v>
      </c>
      <c r="B23" s="452">
        <v>21</v>
      </c>
      <c r="C23" s="1127" t="s">
        <v>541</v>
      </c>
      <c r="D23" s="448" t="str">
        <f>'dem21'!D8</f>
        <v>Voted</v>
      </c>
      <c r="E23" s="451">
        <v>1291</v>
      </c>
      <c r="F23" s="450">
        <v>0</v>
      </c>
      <c r="G23" s="226">
        <v>1291</v>
      </c>
      <c r="H23" s="1343">
        <v>25</v>
      </c>
      <c r="I23" s="140"/>
    </row>
    <row r="24" spans="1:9" ht="14.25" customHeight="1">
      <c r="A24" s="453">
        <v>17</v>
      </c>
      <c r="B24" s="452">
        <v>22</v>
      </c>
      <c r="C24" s="1127" t="s">
        <v>542</v>
      </c>
      <c r="D24" s="448" t="str">
        <f>'dem22'!D8</f>
        <v>Voted</v>
      </c>
      <c r="E24" s="449">
        <v>4063</v>
      </c>
      <c r="F24" s="450">
        <v>0</v>
      </c>
      <c r="G24" s="225">
        <v>4063</v>
      </c>
      <c r="H24" s="1344">
        <v>26</v>
      </c>
      <c r="I24" s="140"/>
    </row>
    <row r="25" spans="1:9" ht="14.25" customHeight="1">
      <c r="A25" s="453">
        <v>18</v>
      </c>
      <c r="B25" s="446">
        <v>26</v>
      </c>
      <c r="C25" s="1127" t="s">
        <v>72</v>
      </c>
      <c r="D25" s="448" t="str">
        <f>'dem26'!D8</f>
        <v>Voted</v>
      </c>
      <c r="E25" s="451">
        <v>10170</v>
      </c>
      <c r="F25" s="450">
        <v>0</v>
      </c>
      <c r="G25" s="225">
        <v>10170</v>
      </c>
      <c r="H25" s="1344">
        <v>28</v>
      </c>
      <c r="I25" s="140"/>
    </row>
    <row r="26" spans="1:9" ht="14.25" customHeight="1">
      <c r="A26" s="453">
        <v>19</v>
      </c>
      <c r="B26" s="446">
        <v>28</v>
      </c>
      <c r="C26" s="1266" t="s">
        <v>686</v>
      </c>
      <c r="D26" s="448" t="str">
        <f>'dem28'!D8</f>
        <v>Voted</v>
      </c>
      <c r="E26" s="451">
        <v>6060</v>
      </c>
      <c r="F26" s="450">
        <v>0</v>
      </c>
      <c r="G26" s="225">
        <v>6060</v>
      </c>
      <c r="H26" s="1344">
        <v>29</v>
      </c>
      <c r="I26" s="140"/>
    </row>
    <row r="27" spans="1:9" ht="14.25" customHeight="1">
      <c r="A27" s="453">
        <v>20</v>
      </c>
      <c r="B27" s="446">
        <v>29</v>
      </c>
      <c r="C27" s="1127" t="s">
        <v>543</v>
      </c>
      <c r="D27" s="448" t="str">
        <f>'dem29'!D8</f>
        <v>Voted</v>
      </c>
      <c r="E27" s="451">
        <v>7476</v>
      </c>
      <c r="F27" s="451">
        <v>6100</v>
      </c>
      <c r="G27" s="225">
        <v>13576</v>
      </c>
      <c r="H27" s="1344">
        <v>30</v>
      </c>
      <c r="I27" s="140"/>
    </row>
    <row r="28" spans="1:9" ht="14.25" customHeight="1">
      <c r="A28" s="453">
        <v>21</v>
      </c>
      <c r="B28" s="446">
        <v>33</v>
      </c>
      <c r="C28" s="1127" t="s">
        <v>544</v>
      </c>
      <c r="D28" s="448" t="str">
        <f>'dem33'!D8</f>
        <v>Voted</v>
      </c>
      <c r="E28" s="451">
        <v>14655</v>
      </c>
      <c r="F28" s="451">
        <v>111026</v>
      </c>
      <c r="G28" s="225">
        <v>125681</v>
      </c>
      <c r="H28" s="1344">
        <v>31</v>
      </c>
      <c r="I28" s="140"/>
    </row>
    <row r="29" spans="1:9" ht="14.25" customHeight="1">
      <c r="A29" s="453">
        <v>22</v>
      </c>
      <c r="B29" s="446">
        <v>34</v>
      </c>
      <c r="C29" s="1127" t="s">
        <v>545</v>
      </c>
      <c r="D29" s="448" t="str">
        <f>'dem34'!D8</f>
        <v>Voted</v>
      </c>
      <c r="E29" s="450">
        <v>0</v>
      </c>
      <c r="F29" s="451">
        <v>110000</v>
      </c>
      <c r="G29" s="225">
        <v>110000</v>
      </c>
      <c r="H29" s="1344">
        <v>33</v>
      </c>
      <c r="I29" s="140"/>
    </row>
    <row r="30" spans="1:9" ht="14.25" customHeight="1">
      <c r="A30" s="453">
        <v>23</v>
      </c>
      <c r="B30" s="446">
        <v>35</v>
      </c>
      <c r="C30" s="1127" t="s">
        <v>546</v>
      </c>
      <c r="D30" s="448" t="str">
        <f>'Dem35'!D8</f>
        <v>Voted</v>
      </c>
      <c r="E30" s="451">
        <v>26204</v>
      </c>
      <c r="F30" s="450">
        <v>0</v>
      </c>
      <c r="G30" s="225">
        <v>26204</v>
      </c>
      <c r="H30" s="1344">
        <v>34</v>
      </c>
      <c r="I30" s="140"/>
    </row>
    <row r="31" spans="1:9" ht="14.25" customHeight="1">
      <c r="A31" s="453">
        <v>24</v>
      </c>
      <c r="B31" s="446">
        <v>36</v>
      </c>
      <c r="C31" s="1127" t="s">
        <v>547</v>
      </c>
      <c r="D31" s="448" t="str">
        <f>'dem36'!D8</f>
        <v>Voted</v>
      </c>
      <c r="E31" s="451">
        <v>210</v>
      </c>
      <c r="F31" s="450">
        <v>0</v>
      </c>
      <c r="G31" s="225">
        <v>210</v>
      </c>
      <c r="H31" s="1344">
        <v>35</v>
      </c>
      <c r="I31" s="140"/>
    </row>
    <row r="32" spans="1:9" ht="14.25" customHeight="1">
      <c r="A32" s="453">
        <v>25</v>
      </c>
      <c r="B32" s="446">
        <v>38</v>
      </c>
      <c r="C32" s="1127" t="s">
        <v>548</v>
      </c>
      <c r="D32" s="448" t="str">
        <f>'dem38'!D8</f>
        <v>Voted</v>
      </c>
      <c r="E32" s="451">
        <v>11076</v>
      </c>
      <c r="F32" s="451">
        <v>1212</v>
      </c>
      <c r="G32" s="225">
        <v>12288</v>
      </c>
      <c r="H32" s="1344">
        <v>36</v>
      </c>
      <c r="I32" s="140"/>
    </row>
    <row r="33" spans="1:10" ht="14.25" customHeight="1">
      <c r="A33" s="453">
        <v>26</v>
      </c>
      <c r="B33" s="446">
        <v>39</v>
      </c>
      <c r="C33" s="1127" t="s">
        <v>549</v>
      </c>
      <c r="D33" s="448" t="str">
        <f>'dem39'!D8</f>
        <v>Voted</v>
      </c>
      <c r="E33" s="451">
        <v>645</v>
      </c>
      <c r="F33" s="450">
        <v>0</v>
      </c>
      <c r="G33" s="225">
        <v>645</v>
      </c>
      <c r="H33" s="1344">
        <v>37</v>
      </c>
      <c r="I33" s="140"/>
    </row>
    <row r="34" spans="1:10" ht="14.25" customHeight="1">
      <c r="A34" s="453">
        <v>27</v>
      </c>
      <c r="B34" s="446">
        <v>40</v>
      </c>
      <c r="C34" s="1127" t="s">
        <v>550</v>
      </c>
      <c r="D34" s="448" t="str">
        <f>dem40A!D8</f>
        <v>Voted</v>
      </c>
      <c r="E34" s="451">
        <v>16677</v>
      </c>
      <c r="F34" s="451">
        <v>800000</v>
      </c>
      <c r="G34" s="225">
        <v>816677</v>
      </c>
      <c r="H34" s="1344">
        <v>38</v>
      </c>
      <c r="I34" s="140"/>
    </row>
    <row r="35" spans="1:10" ht="14.25" customHeight="1">
      <c r="A35" s="453">
        <v>28</v>
      </c>
      <c r="B35" s="446">
        <v>41</v>
      </c>
      <c r="C35" s="1127" t="s">
        <v>551</v>
      </c>
      <c r="D35" s="448" t="str">
        <f>'dem41'!D8</f>
        <v>Voted</v>
      </c>
      <c r="E35" s="451">
        <v>3191</v>
      </c>
      <c r="F35" s="451">
        <v>1</v>
      </c>
      <c r="G35" s="225">
        <v>3192</v>
      </c>
      <c r="H35" s="1344">
        <v>40</v>
      </c>
      <c r="I35" s="140"/>
    </row>
    <row r="36" spans="1:10" ht="14.25" customHeight="1">
      <c r="A36" s="453">
        <v>29</v>
      </c>
      <c r="B36" s="446">
        <v>43</v>
      </c>
      <c r="C36" s="1127" t="s">
        <v>426</v>
      </c>
      <c r="D36" s="448" t="str">
        <f>'dem43'!D8</f>
        <v>Voted</v>
      </c>
      <c r="E36" s="451">
        <v>143</v>
      </c>
      <c r="F36" s="450">
        <v>0</v>
      </c>
      <c r="G36" s="225">
        <v>143</v>
      </c>
      <c r="H36" s="1344">
        <v>42</v>
      </c>
      <c r="I36" s="140"/>
    </row>
    <row r="37" spans="1:10" ht="14.25" customHeight="1">
      <c r="A37" s="453">
        <v>30</v>
      </c>
      <c r="B37" s="446">
        <v>47</v>
      </c>
      <c r="C37" s="1127" t="s">
        <v>552</v>
      </c>
      <c r="D37" s="448" t="str">
        <f>'dem47'!D8</f>
        <v>Voted</v>
      </c>
      <c r="E37" s="451">
        <v>6000</v>
      </c>
      <c r="F37" s="450">
        <v>0</v>
      </c>
      <c r="G37" s="225">
        <v>6000</v>
      </c>
      <c r="H37" s="1344">
        <v>43</v>
      </c>
      <c r="I37" s="140"/>
    </row>
    <row r="38" spans="1:10" ht="13.8">
      <c r="A38" s="453"/>
      <c r="B38" s="453"/>
      <c r="C38" s="1341" t="s">
        <v>693</v>
      </c>
      <c r="D38" s="453"/>
      <c r="E38" s="1130">
        <v>505418</v>
      </c>
      <c r="F38" s="1130">
        <v>2540116</v>
      </c>
      <c r="G38" s="1226">
        <v>3045534</v>
      </c>
      <c r="H38" s="1131"/>
      <c r="I38" s="454"/>
    </row>
    <row r="39" spans="1:10" ht="13.8" hidden="1">
      <c r="A39" s="453"/>
      <c r="B39" s="453"/>
      <c r="C39" s="1129" t="s">
        <v>92</v>
      </c>
      <c r="D39" s="453"/>
      <c r="E39" s="1222">
        <v>0</v>
      </c>
      <c r="F39" s="1222">
        <v>0</v>
      </c>
      <c r="G39" s="1227">
        <v>0</v>
      </c>
      <c r="H39" s="1131"/>
      <c r="I39" s="455"/>
    </row>
    <row r="40" spans="1:10" ht="13.8" hidden="1">
      <c r="A40" s="453"/>
      <c r="B40" s="453"/>
      <c r="C40" s="1129" t="s">
        <v>93</v>
      </c>
      <c r="D40" s="453"/>
      <c r="E40" s="1132">
        <f>E38-E39</f>
        <v>505418</v>
      </c>
      <c r="F40" s="1132">
        <f t="shared" ref="F40:G40" si="0">F38-F39</f>
        <v>2540116</v>
      </c>
      <c r="G40" s="1228">
        <f t="shared" si="0"/>
        <v>3045534</v>
      </c>
      <c r="H40" s="1131"/>
      <c r="I40" s="455"/>
    </row>
    <row r="41" spans="1:10" ht="17.100000000000001" customHeight="1">
      <c r="A41" s="106"/>
      <c r="B41" s="106"/>
      <c r="C41" s="105"/>
      <c r="D41" s="106"/>
      <c r="E41" s="1141"/>
      <c r="F41" s="1141"/>
      <c r="G41" s="1229"/>
      <c r="H41" s="84"/>
      <c r="I41" s="1218"/>
      <c r="J41" s="1219"/>
    </row>
    <row r="42" spans="1:10" ht="17.100000000000001" customHeight="1">
      <c r="A42" s="106"/>
      <c r="B42" s="106"/>
      <c r="C42" s="105"/>
      <c r="D42" s="106"/>
      <c r="E42" s="107"/>
      <c r="F42" s="107"/>
      <c r="G42" s="227"/>
      <c r="H42" s="84"/>
      <c r="I42" s="84"/>
    </row>
    <row r="43" spans="1:10">
      <c r="A43" s="442"/>
      <c r="B43" s="48"/>
      <c r="C43" s="49"/>
      <c r="D43" s="7"/>
      <c r="E43" s="7"/>
      <c r="F43" s="7"/>
      <c r="G43" s="1230"/>
      <c r="H43" s="7"/>
    </row>
  </sheetData>
  <autoFilter ref="A6:I38"/>
  <customSheetViews>
    <customSheetView guid="{CBFC2224-D3AC-4AA3-8CE4-B555FCF23158}" scale="115" showPageBreaks="1" printArea="1" showAutoFilter="1" view="pageBreakPreview" topLeftCell="A19">
      <selection activeCell="D27" sqref="D27"/>
      <pageMargins left="0.74803149606299202" right="0.74803149606299202" top="0.74803149606299202" bottom="4.13" header="0.35" footer="3.67"/>
      <pageSetup paperSize="9" scale="97" orientation="portrait" r:id="rId1"/>
      <headerFooter alignWithMargins="0">
        <oddFooter>&amp;C&amp;"Times New Roman,Bold"&amp;11{iii}</oddFooter>
      </headerFooter>
      <autoFilter ref="B1:J1"/>
    </customSheetView>
    <customSheetView guid="{E4E8F753-76B4-42E1-AD26-8B3589CB8A4B}" scale="115" showPageBreaks="1" printArea="1" showAutoFilter="1" view="pageBreakPreview" showRuler="0" topLeftCell="A18">
      <selection activeCell="K12" sqref="K12"/>
      <pageMargins left="0.74803149606299202" right="0.74803149606299202" top="0.74803149606299202" bottom="4.13" header="0.35" footer="3.67"/>
      <pageSetup paperSize="9" orientation="portrait" r:id="rId2"/>
      <headerFooter alignWithMargins="0">
        <oddFooter>&amp;C&amp;"Times New Roman,Bold"&amp;11{iii}</oddFooter>
      </headerFooter>
      <autoFilter ref="B1:J1"/>
    </customSheetView>
    <customSheetView guid="{0A01029B-7B3B-461F-BED3-37847DEE34DD}" scale="115" showPageBreaks="1" printArea="1" showAutoFilter="1" view="pageBreakPreview" topLeftCell="A18">
      <selection activeCell="K12" sqref="K12"/>
      <pageMargins left="0.74803149606299202" right="0.74803149606299202" top="0.74803149606299202" bottom="4.13" header="0.35" footer="3.67"/>
      <pageSetup paperSize="9" orientation="portrait" r:id="rId3"/>
      <headerFooter alignWithMargins="0">
        <oddFooter>&amp;C&amp;"Times New Roman,Bold"&amp;11{iii}</oddFooter>
      </headerFooter>
      <autoFilter ref="B1:J1"/>
    </customSheetView>
    <customSheetView guid="{7CE36697-C418-4ED3-BCF0-EA686CB40E87}" scale="145" showPageBreaks="1" view="pageBreakPreview" showRuler="0" topLeftCell="B48">
      <selection activeCell="H58" sqref="H58"/>
      <pageMargins left="0.74803149606299202" right="0.74803149606299202" top="0.74803149606299202" bottom="0.383858268" header="0.511811023622047" footer="0.511811023622047"/>
      <pageSetup paperSize="9" orientation="portrait" r:id="rId4"/>
      <headerFooter alignWithMargins="0"/>
    </customSheetView>
    <customSheetView guid="{63DB0950-E90F-4380-862C-985B5EB19119}" scale="145" showPageBreaks="1" view="pageBreakPreview" showRuler="0" topLeftCell="A7">
      <selection activeCell="E7" sqref="E7"/>
      <pageMargins left="0.74803149606299213" right="0.74803149606299213" top="0.74803149606299213" bottom="4.1338582677165361" header="0.51181102362204722" footer="0.51181102362204722"/>
      <pageSetup paperSize="9" orientation="portrait" r:id="rId5"/>
      <headerFooter alignWithMargins="0"/>
    </customSheetView>
    <customSheetView guid="{F13B090A-ECDA-4418-9F13-644A873400E7}" scale="145" showPageBreaks="1" view="pageBreakPreview" showRuler="0">
      <selection activeCell="E7" sqref="E7"/>
      <pageMargins left="0.74803149606299213" right="0.74803149606299213" top="0.74803149606299213" bottom="4.1338582677165361" header="0.51181102362204722" footer="0.51181102362204722"/>
      <pageSetup paperSize="9" orientation="portrait" r:id="rId6"/>
      <headerFooter alignWithMargins="0"/>
    </customSheetView>
    <customSheetView guid="{BDCF7345-18B1-4C88-89F2-E67F940CDF85}" scale="115" showPageBreaks="1" printArea="1" showAutoFilter="1" view="pageBreakPreview" topLeftCell="A9">
      <selection activeCell="C13" sqref="C13"/>
      <pageMargins left="0.74803149606299202" right="0.74803149606299202" top="0.74803149606299202" bottom="4.13" header="0.35" footer="3.67"/>
      <pageSetup paperSize="9" orientation="portrait" r:id="rId7"/>
      <headerFooter alignWithMargins="0">
        <oddFooter>&amp;C&amp;"Times New Roman,Bold"&amp;11{iii}</oddFooter>
      </headerFooter>
      <autoFilter ref="B1:J1"/>
    </customSheetView>
    <customSheetView guid="{44B5F5DE-C96C-4269-969A-574D4EEEEEF5}" scale="115" showPageBreaks="1" showAutoFilter="1" view="pageBreakPreview" topLeftCell="A24">
      <selection activeCell="C14" sqref="C14"/>
      <pageMargins left="0.74803149606299202" right="0.74803149606299202" top="0.74803149606299202" bottom="4.13" header="0.35" footer="3"/>
      <pageSetup paperSize="9" orientation="portrait" r:id="rId8"/>
      <headerFooter alignWithMargins="0">
        <oddFooter>&amp;C{viii}</oddFooter>
      </headerFooter>
      <autoFilter ref="B1:J1"/>
    </customSheetView>
  </customSheetViews>
  <mergeCells count="10">
    <mergeCell ref="C13:C14"/>
    <mergeCell ref="B13:B14"/>
    <mergeCell ref="A1:H1"/>
    <mergeCell ref="C6:D6"/>
    <mergeCell ref="B4:H4"/>
    <mergeCell ref="A3:H3"/>
    <mergeCell ref="C5:D5"/>
    <mergeCell ref="A2:H2"/>
    <mergeCell ref="A13:A14"/>
    <mergeCell ref="H13:H14"/>
  </mergeCells>
  <phoneticPr fontId="0" type="noConversion"/>
  <printOptions horizontalCentered="1"/>
  <pageMargins left="0.55118110236220474" right="0.55118110236220474" top="0.74803149606299213" bottom="1.5748031496062993" header="0.51181102362204722" footer="1.1811023622047245"/>
  <pageSetup paperSize="9" scale="93" orientation="portrait" r:id="rId9"/>
  <headerFooter alignWithMargins="0">
    <oddFooter>&amp;C{iii}</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sheetPr syncVertical="1" syncRef="A1" transitionEvaluation="1" codeName="Sheet6">
    <tabColor rgb="FFFF0000"/>
  </sheetPr>
  <dimension ref="A1:V131"/>
  <sheetViews>
    <sheetView view="pageBreakPreview" zoomScaleSheetLayoutView="100" workbookViewId="0">
      <selection activeCell="I1" sqref="I1:R1048576"/>
    </sheetView>
  </sheetViews>
  <sheetFormatPr defaultColWidth="12.44140625" defaultRowHeight="13.2"/>
  <cols>
    <col min="1" max="1" width="6.44140625" style="546" customWidth="1"/>
    <col min="2" max="2" width="8.109375" style="505" customWidth="1"/>
    <col min="3" max="3" width="35.77734375" style="801" customWidth="1"/>
    <col min="4" max="4" width="9.44140625" style="801" bestFit="1" customWidth="1"/>
    <col min="5" max="7" width="10.44140625" style="801" customWidth="1"/>
    <col min="8" max="8" width="3.6640625" style="806" bestFit="1" customWidth="1"/>
    <col min="9" max="9" width="11.109375" style="798" customWidth="1"/>
    <col min="10" max="12" width="5.6640625" style="799" customWidth="1"/>
    <col min="13" max="13" width="6.88671875" style="799" customWidth="1"/>
    <col min="14" max="14" width="9.33203125" style="799" customWidth="1"/>
    <col min="15" max="15" width="9.109375" style="799" customWidth="1"/>
    <col min="16" max="16" width="9.5546875" style="799" customWidth="1"/>
    <col min="17" max="17" width="7.5546875" style="799" customWidth="1"/>
    <col min="18" max="18" width="7" style="797" customWidth="1"/>
    <col min="19" max="19" width="12" style="800" customWidth="1"/>
    <col min="20" max="22" width="5.6640625" style="799" customWidth="1"/>
    <col min="23" max="24" width="5.6640625" style="801" customWidth="1"/>
    <col min="25" max="16384" width="12.44140625" style="801"/>
  </cols>
  <sheetData>
    <row r="1" spans="1:22">
      <c r="A1" s="1478" t="s">
        <v>117</v>
      </c>
      <c r="B1" s="1478"/>
      <c r="C1" s="1478"/>
      <c r="D1" s="1478"/>
      <c r="E1" s="1478"/>
      <c r="F1" s="1478"/>
      <c r="G1" s="1478"/>
      <c r="H1" s="1272"/>
      <c r="I1" s="799"/>
      <c r="P1" s="797"/>
      <c r="Q1" s="800"/>
      <c r="R1" s="799"/>
      <c r="S1" s="799"/>
      <c r="U1" s="801"/>
      <c r="V1" s="801"/>
    </row>
    <row r="2" spans="1:22">
      <c r="A2" s="1478" t="s">
        <v>427</v>
      </c>
      <c r="B2" s="1478"/>
      <c r="C2" s="1478"/>
      <c r="D2" s="1478"/>
      <c r="E2" s="1478"/>
      <c r="F2" s="1478"/>
      <c r="G2" s="1478"/>
      <c r="H2" s="1272"/>
      <c r="I2" s="799"/>
      <c r="Q2" s="797"/>
      <c r="R2" s="800"/>
      <c r="S2" s="799"/>
      <c r="V2" s="801"/>
    </row>
    <row r="3" spans="1:22" s="546" customFormat="1">
      <c r="A3" s="1479" t="s">
        <v>428</v>
      </c>
      <c r="B3" s="1479"/>
      <c r="C3" s="1479"/>
      <c r="D3" s="1479"/>
      <c r="E3" s="1479"/>
      <c r="F3" s="1479"/>
      <c r="G3" s="1479"/>
      <c r="H3" s="1273"/>
      <c r="I3" s="803"/>
      <c r="R3" s="505"/>
      <c r="S3" s="804"/>
    </row>
    <row r="4" spans="1:22">
      <c r="B4" s="31"/>
      <c r="C4" s="31"/>
      <c r="D4" s="36"/>
      <c r="E4" s="37" t="s">
        <v>11</v>
      </c>
      <c r="F4" s="37" t="s">
        <v>12</v>
      </c>
      <c r="G4" s="37" t="s">
        <v>116</v>
      </c>
      <c r="H4" s="41"/>
      <c r="I4" s="799"/>
      <c r="Q4" s="797"/>
      <c r="R4" s="800"/>
      <c r="S4" s="799"/>
      <c r="V4" s="801"/>
    </row>
    <row r="5" spans="1:22">
      <c r="B5" s="38" t="s">
        <v>13</v>
      </c>
      <c r="C5" s="31" t="s">
        <v>14</v>
      </c>
      <c r="D5" s="39" t="s">
        <v>56</v>
      </c>
      <c r="E5" s="33">
        <v>1106619</v>
      </c>
      <c r="F5" s="33">
        <v>49997</v>
      </c>
      <c r="G5" s="33">
        <f>SUM(E5:F5)</f>
        <v>1156616</v>
      </c>
      <c r="H5" s="39"/>
      <c r="I5" s="799"/>
      <c r="Q5" s="797"/>
      <c r="R5" s="800"/>
      <c r="S5" s="799"/>
      <c r="V5" s="801"/>
    </row>
    <row r="6" spans="1:22">
      <c r="B6" s="38" t="s">
        <v>15</v>
      </c>
      <c r="C6" s="40" t="s">
        <v>16</v>
      </c>
      <c r="D6" s="41"/>
      <c r="E6" s="34"/>
      <c r="F6" s="34"/>
      <c r="G6" s="34"/>
      <c r="H6" s="41"/>
      <c r="I6" s="799"/>
      <c r="Q6" s="797"/>
      <c r="R6" s="800"/>
      <c r="S6" s="799"/>
      <c r="V6" s="801"/>
    </row>
    <row r="7" spans="1:22">
      <c r="B7" s="38"/>
      <c r="C7" s="40" t="s">
        <v>112</v>
      </c>
      <c r="D7" s="41" t="s">
        <v>56</v>
      </c>
      <c r="E7" s="1058">
        <f>G108</f>
        <v>22655</v>
      </c>
      <c r="F7" s="461">
        <f>G118</f>
        <v>2500</v>
      </c>
      <c r="G7" s="34">
        <f>SUM(E7:F7)</f>
        <v>25155</v>
      </c>
      <c r="H7" s="41"/>
      <c r="I7" s="799"/>
      <c r="Q7" s="797"/>
      <c r="R7" s="800"/>
      <c r="S7" s="799"/>
      <c r="V7" s="801"/>
    </row>
    <row r="8" spans="1:22">
      <c r="B8" s="42" t="s">
        <v>55</v>
      </c>
      <c r="C8" s="31" t="s">
        <v>27</v>
      </c>
      <c r="D8" s="43" t="s">
        <v>56</v>
      </c>
      <c r="E8" s="44">
        <f>SUM(E5:E7)</f>
        <v>1129274</v>
      </c>
      <c r="F8" s="44">
        <f>SUM(F5:F7)</f>
        <v>52497</v>
      </c>
      <c r="G8" s="44">
        <f>SUM(E8:F8)</f>
        <v>1181771</v>
      </c>
      <c r="H8" s="39"/>
      <c r="I8" s="799"/>
      <c r="Q8" s="797"/>
      <c r="R8" s="800"/>
      <c r="S8" s="799"/>
      <c r="V8" s="801"/>
    </row>
    <row r="9" spans="1:22">
      <c r="A9" s="802"/>
      <c r="B9" s="38"/>
      <c r="C9" s="31"/>
      <c r="D9" s="32"/>
      <c r="E9" s="32"/>
      <c r="F9" s="39"/>
      <c r="G9" s="32"/>
      <c r="H9" s="39"/>
      <c r="I9" s="799"/>
      <c r="Q9" s="797"/>
      <c r="R9" s="800"/>
      <c r="S9" s="799"/>
      <c r="V9" s="801"/>
    </row>
    <row r="10" spans="1:22">
      <c r="A10" s="802"/>
      <c r="B10" s="38" t="s">
        <v>28</v>
      </c>
      <c r="C10" s="31" t="s">
        <v>29</v>
      </c>
      <c r="D10" s="31"/>
      <c r="E10" s="31"/>
      <c r="F10" s="45"/>
      <c r="G10" s="31"/>
      <c r="H10" s="45"/>
      <c r="I10" s="799"/>
      <c r="Q10" s="797"/>
      <c r="R10" s="800"/>
      <c r="S10" s="799"/>
      <c r="V10" s="801"/>
    </row>
    <row r="11" spans="1:22" s="1" customFormat="1" ht="10.199999999999999" customHeight="1">
      <c r="A11" s="2"/>
      <c r="B11" s="3"/>
      <c r="C11" s="264"/>
      <c r="D11" s="1480"/>
      <c r="E11" s="1480"/>
      <c r="F11" s="1480"/>
      <c r="G11" s="1480"/>
      <c r="H11" s="1274"/>
      <c r="I11" s="1044"/>
      <c r="J11" s="1044"/>
      <c r="K11" s="1044"/>
      <c r="L11" s="1044"/>
      <c r="M11" s="1044"/>
      <c r="N11" s="1045"/>
      <c r="O11" s="1045"/>
      <c r="P11" s="1045"/>
      <c r="Q11" s="1045"/>
      <c r="R11" s="1045"/>
    </row>
    <row r="12" spans="1:22" s="1" customFormat="1" ht="13.8" thickBot="1">
      <c r="A12" s="46"/>
      <c r="B12" s="1474" t="s">
        <v>104</v>
      </c>
      <c r="C12" s="1474"/>
      <c r="D12" s="1474"/>
      <c r="E12" s="1474"/>
      <c r="F12" s="1474"/>
      <c r="G12" s="1474"/>
      <c r="H12" s="431"/>
      <c r="I12" s="1046"/>
      <c r="J12" s="1046"/>
      <c r="K12" s="1046"/>
      <c r="L12" s="1046"/>
      <c r="M12" s="1046"/>
      <c r="N12" s="1043"/>
      <c r="O12" s="1043"/>
      <c r="P12" s="1043"/>
      <c r="Q12" s="1043"/>
      <c r="R12" s="1043"/>
    </row>
    <row r="13" spans="1:22" s="1" customFormat="1" ht="14.4" thickTop="1" thickBot="1">
      <c r="A13" s="46"/>
      <c r="B13" s="262"/>
      <c r="C13" s="262" t="s">
        <v>30</v>
      </c>
      <c r="D13" s="262"/>
      <c r="E13" s="262"/>
      <c r="F13" s="262"/>
      <c r="G13" s="47" t="s">
        <v>55</v>
      </c>
      <c r="H13" s="41"/>
      <c r="I13" s="114"/>
      <c r="J13" s="114"/>
      <c r="K13" s="114"/>
      <c r="L13" s="114"/>
      <c r="M13" s="115"/>
      <c r="N13" s="116"/>
      <c r="O13" s="116"/>
      <c r="P13" s="116"/>
      <c r="Q13" s="116"/>
      <c r="R13" s="243"/>
    </row>
    <row r="14" spans="1:22" s="1" customFormat="1" ht="13.8" thickTop="1">
      <c r="A14" s="546"/>
      <c r="B14" s="505"/>
      <c r="C14" s="547" t="s">
        <v>59</v>
      </c>
      <c r="D14" s="544"/>
      <c r="E14" s="536"/>
      <c r="F14" s="536"/>
      <c r="G14" s="5"/>
      <c r="H14" s="1274"/>
      <c r="I14" s="774"/>
      <c r="J14" s="4"/>
      <c r="K14" s="4"/>
      <c r="L14" s="4"/>
      <c r="M14" s="4"/>
      <c r="N14" s="393"/>
    </row>
    <row r="15" spans="1:22" s="1" customFormat="1">
      <c r="A15" s="546" t="s">
        <v>60</v>
      </c>
      <c r="B15" s="549">
        <v>2403</v>
      </c>
      <c r="C15" s="547" t="s">
        <v>162</v>
      </c>
      <c r="D15" s="547"/>
      <c r="E15" s="293"/>
      <c r="F15" s="293"/>
      <c r="G15" s="548"/>
      <c r="H15" s="548"/>
      <c r="I15" s="774"/>
      <c r="J15" s="4"/>
      <c r="K15" s="4"/>
      <c r="L15" s="4"/>
      <c r="M15" s="4"/>
      <c r="N15" s="393"/>
    </row>
    <row r="16" spans="1:22" s="1" customFormat="1">
      <c r="A16" s="546"/>
      <c r="B16" s="550">
        <v>1E-3</v>
      </c>
      <c r="C16" s="551" t="s">
        <v>61</v>
      </c>
      <c r="D16" s="547"/>
      <c r="E16" s="293"/>
      <c r="F16" s="293"/>
      <c r="G16" s="145"/>
      <c r="H16" s="548"/>
      <c r="I16" s="774"/>
      <c r="J16" s="4"/>
      <c r="K16" s="4"/>
      <c r="L16" s="4"/>
      <c r="M16" s="4"/>
      <c r="N16" s="393"/>
    </row>
    <row r="17" spans="1:14" s="1" customFormat="1">
      <c r="A17" s="546"/>
      <c r="B17" s="552">
        <v>60</v>
      </c>
      <c r="C17" s="553" t="s">
        <v>271</v>
      </c>
      <c r="D17" s="551"/>
      <c r="E17" s="536"/>
      <c r="F17" s="536"/>
      <c r="G17" s="433"/>
      <c r="H17" s="1185"/>
      <c r="I17" s="774"/>
      <c r="J17" s="4"/>
      <c r="K17" s="4"/>
      <c r="L17" s="4"/>
      <c r="M17" s="4"/>
      <c r="N17" s="393"/>
    </row>
    <row r="18" spans="1:14" s="1" customFormat="1">
      <c r="A18" s="557"/>
      <c r="B18" s="558">
        <v>45</v>
      </c>
      <c r="C18" s="1268" t="s">
        <v>19</v>
      </c>
      <c r="D18" s="1268"/>
      <c r="E18" s="267"/>
      <c r="F18" s="267"/>
      <c r="G18" s="559"/>
      <c r="H18" s="1186"/>
      <c r="I18" s="774"/>
      <c r="J18" s="4"/>
      <c r="K18" s="4"/>
      <c r="L18" s="4"/>
      <c r="M18" s="4"/>
      <c r="N18" s="393"/>
    </row>
    <row r="19" spans="1:14" s="1" customFormat="1">
      <c r="A19" s="557"/>
      <c r="B19" s="560" t="s">
        <v>272</v>
      </c>
      <c r="C19" s="1268" t="s">
        <v>273</v>
      </c>
      <c r="D19" s="1268"/>
      <c r="E19" s="270"/>
      <c r="F19" s="269"/>
      <c r="G19" s="565">
        <v>100</v>
      </c>
      <c r="H19" s="1186" t="s">
        <v>218</v>
      </c>
      <c r="I19" s="774"/>
      <c r="J19" s="4"/>
      <c r="K19" s="4"/>
      <c r="L19" s="4"/>
      <c r="M19" s="4"/>
      <c r="N19" s="393"/>
    </row>
    <row r="20" spans="1:14" s="1" customFormat="1">
      <c r="A20" s="570" t="s">
        <v>55</v>
      </c>
      <c r="B20" s="558">
        <v>45</v>
      </c>
      <c r="C20" s="274" t="s">
        <v>19</v>
      </c>
      <c r="D20" s="1268"/>
      <c r="E20" s="265"/>
      <c r="F20" s="267"/>
      <c r="G20" s="265">
        <f>SUM(G19:G19)</f>
        <v>100</v>
      </c>
      <c r="H20" s="1163"/>
      <c r="I20" s="774"/>
      <c r="J20" s="4"/>
      <c r="K20" s="4"/>
      <c r="L20" s="4"/>
      <c r="M20" s="4"/>
      <c r="N20" s="393"/>
    </row>
    <row r="21" spans="1:14" s="1" customFormat="1">
      <c r="A21" s="557"/>
      <c r="B21" s="558"/>
      <c r="C21" s="1268"/>
      <c r="D21" s="197"/>
      <c r="E21" s="540"/>
      <c r="F21" s="541"/>
      <c r="G21" s="540"/>
      <c r="H21" s="1163"/>
      <c r="I21" s="774"/>
      <c r="J21" s="4"/>
      <c r="K21" s="4"/>
      <c r="L21" s="4"/>
      <c r="M21" s="4"/>
      <c r="N21" s="393"/>
    </row>
    <row r="22" spans="1:14" s="1" customFormat="1">
      <c r="A22" s="557"/>
      <c r="B22" s="558">
        <v>46</v>
      </c>
      <c r="C22" s="1268" t="s">
        <v>20</v>
      </c>
      <c r="D22" s="1268"/>
      <c r="E22" s="267"/>
      <c r="F22" s="267"/>
      <c r="G22" s="265"/>
      <c r="H22" s="1163"/>
      <c r="I22" s="774"/>
      <c r="J22" s="4"/>
      <c r="K22" s="4"/>
      <c r="L22" s="4"/>
      <c r="M22" s="4"/>
      <c r="N22" s="393"/>
    </row>
    <row r="23" spans="1:14" s="1" customFormat="1">
      <c r="A23" s="546"/>
      <c r="B23" s="555" t="s">
        <v>274</v>
      </c>
      <c r="C23" s="1268" t="s">
        <v>273</v>
      </c>
      <c r="D23" s="553"/>
      <c r="E23" s="270"/>
      <c r="F23" s="269"/>
      <c r="G23" s="565">
        <v>193</v>
      </c>
      <c r="H23" s="1186" t="s">
        <v>218</v>
      </c>
      <c r="I23" s="774"/>
      <c r="J23" s="4"/>
      <c r="K23" s="4"/>
      <c r="L23" s="4"/>
      <c r="M23" s="4"/>
      <c r="N23" s="393"/>
    </row>
    <row r="24" spans="1:14" s="1" customFormat="1">
      <c r="A24" s="787" t="s">
        <v>55</v>
      </c>
      <c r="B24" s="554">
        <v>46</v>
      </c>
      <c r="C24" s="788" t="s">
        <v>20</v>
      </c>
      <c r="D24" s="553"/>
      <c r="E24" s="270"/>
      <c r="F24" s="269"/>
      <c r="G24" s="270">
        <f>SUM(G23:G23)</f>
        <v>193</v>
      </c>
      <c r="H24" s="1167"/>
      <c r="I24" s="774"/>
      <c r="J24" s="4"/>
      <c r="K24" s="4"/>
      <c r="L24" s="4"/>
      <c r="M24" s="4"/>
      <c r="N24" s="393"/>
    </row>
    <row r="25" spans="1:14" s="1" customFormat="1">
      <c r="A25" s="546"/>
      <c r="B25" s="555"/>
      <c r="C25" s="553"/>
      <c r="D25" s="553"/>
      <c r="E25" s="265"/>
      <c r="F25" s="267"/>
      <c r="G25" s="265"/>
      <c r="H25" s="1163"/>
      <c r="I25" s="774"/>
      <c r="J25" s="4"/>
      <c r="K25" s="4"/>
      <c r="L25" s="4"/>
      <c r="M25" s="4"/>
      <c r="N25" s="393"/>
    </row>
    <row r="26" spans="1:14" s="1" customFormat="1">
      <c r="A26" s="546"/>
      <c r="B26" s="554">
        <v>48</v>
      </c>
      <c r="C26" s="553" t="s">
        <v>22</v>
      </c>
      <c r="D26" s="553"/>
      <c r="E26" s="267"/>
      <c r="F26" s="267"/>
      <c r="G26" s="559"/>
      <c r="H26" s="1186"/>
      <c r="I26" s="774"/>
      <c r="J26" s="4"/>
      <c r="K26" s="4"/>
      <c r="L26" s="4"/>
      <c r="M26" s="4"/>
      <c r="N26" s="393"/>
    </row>
    <row r="27" spans="1:14" s="1" customFormat="1">
      <c r="A27" s="546"/>
      <c r="B27" s="555" t="s">
        <v>275</v>
      </c>
      <c r="C27" s="553" t="s">
        <v>273</v>
      </c>
      <c r="D27" s="553"/>
      <c r="E27" s="270"/>
      <c r="F27" s="269"/>
      <c r="G27" s="565">
        <v>159</v>
      </c>
      <c r="H27" s="1186" t="s">
        <v>218</v>
      </c>
      <c r="I27" s="774"/>
      <c r="J27" s="4"/>
      <c r="K27" s="4"/>
      <c r="L27" s="4"/>
      <c r="M27" s="4"/>
      <c r="N27" s="393"/>
    </row>
    <row r="28" spans="1:14" s="1" customFormat="1">
      <c r="A28" s="787" t="s">
        <v>55</v>
      </c>
      <c r="B28" s="554">
        <v>48</v>
      </c>
      <c r="C28" s="788" t="s">
        <v>22</v>
      </c>
      <c r="D28" s="553"/>
      <c r="E28" s="265"/>
      <c r="F28" s="267"/>
      <c r="G28" s="265">
        <f>SUM(G27:G27)</f>
        <v>159</v>
      </c>
      <c r="H28" s="1163"/>
      <c r="I28" s="774"/>
      <c r="J28" s="4"/>
      <c r="K28" s="4"/>
      <c r="L28" s="4"/>
      <c r="M28" s="4"/>
      <c r="N28" s="393"/>
    </row>
    <row r="29" spans="1:14" s="1" customFormat="1">
      <c r="A29" s="570" t="s">
        <v>55</v>
      </c>
      <c r="B29" s="558">
        <v>60</v>
      </c>
      <c r="C29" s="274" t="s">
        <v>271</v>
      </c>
      <c r="D29" s="553"/>
      <c r="E29" s="268"/>
      <c r="F29" s="268"/>
      <c r="G29" s="268">
        <f t="shared" ref="G29" si="0">G28+G24+G20</f>
        <v>452</v>
      </c>
      <c r="H29" s="1163"/>
      <c r="I29" s="774"/>
      <c r="J29" s="4"/>
      <c r="K29" s="4"/>
      <c r="L29" s="4"/>
      <c r="M29" s="4"/>
      <c r="N29" s="393"/>
    </row>
    <row r="30" spans="1:14" s="1" customFormat="1">
      <c r="A30" s="570" t="s">
        <v>55</v>
      </c>
      <c r="B30" s="561">
        <v>1E-3</v>
      </c>
      <c r="C30" s="789" t="s">
        <v>61</v>
      </c>
      <c r="D30" s="1268"/>
      <c r="E30" s="268"/>
      <c r="F30" s="271"/>
      <c r="G30" s="268">
        <f t="shared" ref="G30" si="1">G29</f>
        <v>452</v>
      </c>
      <c r="H30" s="1163"/>
      <c r="I30" s="774"/>
      <c r="J30" s="4"/>
      <c r="K30" s="4"/>
      <c r="L30" s="4"/>
      <c r="M30" s="4"/>
      <c r="N30" s="393"/>
    </row>
    <row r="31" spans="1:14" s="1" customFormat="1">
      <c r="A31" s="557"/>
      <c r="B31" s="563"/>
      <c r="C31" s="564"/>
      <c r="D31" s="562"/>
      <c r="E31" s="540"/>
      <c r="F31" s="541"/>
      <c r="G31" s="540"/>
      <c r="H31" s="1163"/>
      <c r="I31" s="774"/>
      <c r="J31" s="4"/>
      <c r="K31" s="4"/>
      <c r="L31" s="4"/>
      <c r="M31" s="4"/>
      <c r="N31" s="393"/>
    </row>
    <row r="32" spans="1:14" s="1" customFormat="1">
      <c r="A32" s="557"/>
      <c r="B32" s="561">
        <v>0.10100000000000001</v>
      </c>
      <c r="C32" s="564" t="s">
        <v>163</v>
      </c>
      <c r="D32" s="564"/>
      <c r="E32" s="267"/>
      <c r="F32" s="267"/>
      <c r="G32" s="559"/>
      <c r="H32" s="1186"/>
      <c r="I32" s="774"/>
      <c r="J32" s="4"/>
      <c r="K32" s="4"/>
      <c r="L32" s="4"/>
      <c r="M32" s="4"/>
      <c r="N32" s="393"/>
    </row>
    <row r="33" spans="1:22" s="799" customFormat="1" ht="15" customHeight="1">
      <c r="A33" s="557"/>
      <c r="B33" s="146">
        <v>61</v>
      </c>
      <c r="C33" s="1268" t="s">
        <v>276</v>
      </c>
      <c r="D33" s="1268"/>
      <c r="E33" s="265"/>
      <c r="F33" s="267"/>
      <c r="G33" s="559"/>
      <c r="H33" s="1186"/>
      <c r="I33" s="800"/>
      <c r="M33" s="801"/>
      <c r="N33" s="801"/>
      <c r="O33" s="801"/>
      <c r="P33" s="801"/>
      <c r="Q33" s="801"/>
      <c r="R33" s="801"/>
      <c r="S33" s="801"/>
      <c r="T33" s="801"/>
      <c r="U33" s="801"/>
    </row>
    <row r="34" spans="1:22" s="799" customFormat="1" ht="13.2" customHeight="1">
      <c r="A34" s="557"/>
      <c r="B34" s="146">
        <v>44</v>
      </c>
      <c r="C34" s="1268" t="s">
        <v>62</v>
      </c>
      <c r="D34" s="1268"/>
      <c r="E34" s="265"/>
      <c r="F34" s="267"/>
      <c r="G34" s="559"/>
      <c r="H34" s="1186"/>
      <c r="I34" s="800"/>
      <c r="M34" s="801"/>
      <c r="N34" s="801"/>
      <c r="O34" s="801"/>
      <c r="P34" s="801"/>
      <c r="Q34" s="801"/>
      <c r="R34" s="801"/>
      <c r="S34" s="801"/>
      <c r="T34" s="801"/>
      <c r="U34" s="801"/>
    </row>
    <row r="35" spans="1:22" s="799" customFormat="1">
      <c r="A35" s="557"/>
      <c r="B35" s="560" t="s">
        <v>277</v>
      </c>
      <c r="C35" s="1268" t="s">
        <v>269</v>
      </c>
      <c r="D35" s="1268"/>
      <c r="E35" s="270"/>
      <c r="F35" s="269"/>
      <c r="G35" s="270">
        <v>4689</v>
      </c>
      <c r="H35" s="1163" t="s">
        <v>219</v>
      </c>
      <c r="I35" s="800"/>
      <c r="M35" s="801"/>
      <c r="N35" s="801"/>
      <c r="O35" s="801"/>
      <c r="P35" s="801"/>
      <c r="Q35" s="801"/>
      <c r="R35" s="801"/>
      <c r="S35" s="801"/>
      <c r="T35" s="801"/>
      <c r="U35" s="801"/>
    </row>
    <row r="36" spans="1:22" s="796" customFormat="1">
      <c r="A36" s="787" t="s">
        <v>55</v>
      </c>
      <c r="B36" s="505">
        <v>44</v>
      </c>
      <c r="C36" s="274" t="s">
        <v>62</v>
      </c>
      <c r="D36" s="1268"/>
      <c r="E36" s="269"/>
      <c r="F36" s="269"/>
      <c r="G36" s="565">
        <f>SUM(G35:G35)</f>
        <v>4689</v>
      </c>
      <c r="H36" s="1186"/>
      <c r="I36" s="799"/>
      <c r="J36" s="799"/>
      <c r="K36" s="799"/>
      <c r="L36" s="799"/>
      <c r="M36" s="797"/>
      <c r="N36" s="800"/>
      <c r="O36" s="799"/>
      <c r="P36" s="799"/>
      <c r="Q36" s="799"/>
      <c r="R36" s="801"/>
      <c r="S36" s="801"/>
      <c r="T36" s="801"/>
      <c r="U36" s="801"/>
    </row>
    <row r="37" spans="1:22" s="796" customFormat="1">
      <c r="A37" s="546"/>
      <c r="B37" s="505"/>
      <c r="C37" s="1268"/>
      <c r="D37" s="1268"/>
      <c r="E37" s="267"/>
      <c r="F37" s="267"/>
      <c r="G37" s="559"/>
      <c r="H37" s="1186"/>
      <c r="I37" s="799"/>
      <c r="J37" s="799"/>
      <c r="K37" s="799"/>
      <c r="L37" s="799"/>
      <c r="M37" s="797"/>
      <c r="N37" s="800"/>
      <c r="O37" s="799"/>
      <c r="P37" s="799"/>
      <c r="Q37" s="799"/>
      <c r="R37" s="801"/>
      <c r="S37" s="801"/>
      <c r="T37" s="801"/>
      <c r="U37" s="801"/>
    </row>
    <row r="38" spans="1:22" s="796" customFormat="1">
      <c r="A38" s="546"/>
      <c r="B38" s="505">
        <v>45</v>
      </c>
      <c r="C38" s="1268" t="s">
        <v>19</v>
      </c>
      <c r="D38" s="1268"/>
      <c r="E38" s="265"/>
      <c r="F38" s="267"/>
      <c r="G38" s="556"/>
      <c r="H38" s="1187"/>
      <c r="I38" s="799"/>
      <c r="J38" s="799"/>
      <c r="K38" s="799"/>
      <c r="L38" s="799"/>
      <c r="M38" s="797"/>
      <c r="N38" s="800"/>
      <c r="O38" s="799"/>
      <c r="P38" s="799"/>
      <c r="Q38" s="799"/>
      <c r="R38" s="801"/>
      <c r="S38" s="801"/>
      <c r="T38" s="801"/>
      <c r="U38" s="801"/>
    </row>
    <row r="39" spans="1:22" s="796" customFormat="1">
      <c r="A39" s="546"/>
      <c r="B39" s="555" t="s">
        <v>278</v>
      </c>
      <c r="C39" s="553" t="s">
        <v>269</v>
      </c>
      <c r="D39" s="1268"/>
      <c r="E39" s="270"/>
      <c r="F39" s="269"/>
      <c r="G39" s="565">
        <v>5780</v>
      </c>
      <c r="H39" s="1163" t="s">
        <v>219</v>
      </c>
      <c r="I39" s="799"/>
      <c r="J39" s="799"/>
      <c r="K39" s="799"/>
      <c r="L39" s="799"/>
      <c r="M39" s="797"/>
      <c r="N39" s="800"/>
      <c r="O39" s="799"/>
      <c r="P39" s="799"/>
      <c r="Q39" s="799"/>
      <c r="R39" s="801"/>
      <c r="S39" s="801"/>
      <c r="T39" s="801"/>
      <c r="U39" s="801"/>
    </row>
    <row r="40" spans="1:22" s="796" customFormat="1">
      <c r="A40" s="570" t="s">
        <v>55</v>
      </c>
      <c r="B40" s="146">
        <v>45</v>
      </c>
      <c r="C40" s="274" t="s">
        <v>19</v>
      </c>
      <c r="D40" s="1268"/>
      <c r="E40" s="269"/>
      <c r="F40" s="269"/>
      <c r="G40" s="565">
        <f>SUM(G39:G39)</f>
        <v>5780</v>
      </c>
      <c r="H40" s="1186"/>
      <c r="I40" s="799"/>
      <c r="J40" s="799"/>
      <c r="K40" s="799"/>
      <c r="L40" s="799"/>
      <c r="M40" s="797"/>
      <c r="N40" s="800"/>
      <c r="O40" s="799"/>
      <c r="P40" s="799"/>
      <c r="Q40" s="799"/>
      <c r="R40" s="801"/>
      <c r="S40" s="801"/>
      <c r="T40" s="801"/>
      <c r="U40" s="801"/>
    </row>
    <row r="41" spans="1:22" s="796" customFormat="1">
      <c r="A41" s="557"/>
      <c r="B41" s="146"/>
      <c r="C41" s="1268"/>
      <c r="D41" s="1268"/>
      <c r="E41" s="267"/>
      <c r="F41" s="267"/>
      <c r="G41" s="559"/>
      <c r="H41" s="1186"/>
      <c r="I41" s="799"/>
      <c r="J41" s="799"/>
      <c r="K41" s="799"/>
      <c r="L41" s="799"/>
      <c r="M41" s="797"/>
      <c r="N41" s="800"/>
      <c r="O41" s="799"/>
      <c r="P41" s="799"/>
      <c r="Q41" s="799"/>
      <c r="R41" s="801"/>
      <c r="S41" s="801"/>
      <c r="T41" s="801"/>
      <c r="U41" s="801"/>
    </row>
    <row r="42" spans="1:22" s="796" customFormat="1">
      <c r="A42" s="557"/>
      <c r="B42" s="146">
        <v>46</v>
      </c>
      <c r="C42" s="1268" t="s">
        <v>20</v>
      </c>
      <c r="D42" s="1268"/>
      <c r="E42" s="265"/>
      <c r="F42" s="267"/>
      <c r="G42" s="559"/>
      <c r="H42" s="1186"/>
      <c r="I42" s="799"/>
      <c r="J42" s="799"/>
      <c r="K42" s="799"/>
      <c r="L42" s="799"/>
      <c r="M42" s="797"/>
      <c r="N42" s="800"/>
      <c r="O42" s="799"/>
      <c r="P42" s="799"/>
      <c r="Q42" s="799"/>
      <c r="R42" s="801"/>
      <c r="S42" s="801"/>
      <c r="T42" s="801"/>
      <c r="U42" s="801"/>
    </row>
    <row r="43" spans="1:22" s="796" customFormat="1">
      <c r="A43" s="557"/>
      <c r="B43" s="560" t="s">
        <v>279</v>
      </c>
      <c r="C43" s="1268" t="s">
        <v>269</v>
      </c>
      <c r="D43" s="1268"/>
      <c r="E43" s="270"/>
      <c r="F43" s="269"/>
      <c r="G43" s="565">
        <v>4998</v>
      </c>
      <c r="H43" s="1163" t="s">
        <v>219</v>
      </c>
      <c r="I43" s="799"/>
      <c r="J43" s="799"/>
      <c r="K43" s="799"/>
      <c r="L43" s="799"/>
      <c r="M43" s="797"/>
      <c r="N43" s="800"/>
      <c r="O43" s="799"/>
      <c r="P43" s="799"/>
      <c r="Q43" s="799"/>
      <c r="R43" s="801"/>
      <c r="S43" s="801"/>
      <c r="T43" s="801"/>
      <c r="U43" s="801"/>
    </row>
    <row r="44" spans="1:22" s="796" customFormat="1">
      <c r="A44" s="570" t="s">
        <v>55</v>
      </c>
      <c r="B44" s="146">
        <v>46</v>
      </c>
      <c r="C44" s="274" t="s">
        <v>20</v>
      </c>
      <c r="D44" s="1268"/>
      <c r="E44" s="269"/>
      <c r="F44" s="269"/>
      <c r="G44" s="565">
        <f>SUM(G43:G43)</f>
        <v>4998</v>
      </c>
      <c r="H44" s="1186"/>
      <c r="I44" s="799"/>
      <c r="J44" s="799"/>
      <c r="K44" s="799"/>
      <c r="L44" s="799"/>
      <c r="M44" s="797"/>
      <c r="N44" s="800"/>
      <c r="O44" s="799"/>
      <c r="P44" s="799"/>
      <c r="Q44" s="799"/>
      <c r="R44" s="801"/>
      <c r="S44" s="801"/>
      <c r="T44" s="801"/>
      <c r="U44" s="801"/>
    </row>
    <row r="45" spans="1:22">
      <c r="A45" s="557"/>
      <c r="B45" s="146"/>
      <c r="C45" s="1268"/>
      <c r="D45" s="1268"/>
      <c r="E45" s="267"/>
      <c r="F45" s="267"/>
      <c r="G45" s="559"/>
      <c r="H45" s="1186"/>
      <c r="I45" s="799"/>
      <c r="M45" s="797"/>
      <c r="N45" s="800"/>
      <c r="R45" s="801"/>
      <c r="S45" s="801"/>
      <c r="T45" s="801"/>
      <c r="U45" s="801"/>
      <c r="V45" s="801"/>
    </row>
    <row r="46" spans="1:22">
      <c r="A46" s="557"/>
      <c r="B46" s="146">
        <v>47</v>
      </c>
      <c r="C46" s="1268" t="s">
        <v>21</v>
      </c>
      <c r="D46" s="553"/>
      <c r="E46" s="265"/>
      <c r="F46" s="267"/>
      <c r="G46" s="559"/>
      <c r="H46" s="1186"/>
      <c r="I46" s="799"/>
      <c r="M46" s="797"/>
      <c r="N46" s="800"/>
      <c r="R46" s="801"/>
      <c r="S46" s="801"/>
      <c r="T46" s="801"/>
      <c r="U46" s="801"/>
      <c r="V46" s="801"/>
    </row>
    <row r="47" spans="1:22">
      <c r="A47" s="557"/>
      <c r="B47" s="560" t="s">
        <v>280</v>
      </c>
      <c r="C47" s="1268" t="s">
        <v>269</v>
      </c>
      <c r="D47" s="1268"/>
      <c r="E47" s="265"/>
      <c r="F47" s="267"/>
      <c r="G47" s="559">
        <v>656</v>
      </c>
      <c r="H47" s="1163" t="s">
        <v>219</v>
      </c>
      <c r="I47" s="799"/>
      <c r="M47" s="797"/>
      <c r="N47" s="800"/>
      <c r="R47" s="801"/>
      <c r="S47" s="801"/>
      <c r="T47" s="801"/>
      <c r="U47" s="801"/>
      <c r="V47" s="801"/>
    </row>
    <row r="48" spans="1:22">
      <c r="A48" s="570" t="s">
        <v>55</v>
      </c>
      <c r="B48" s="146">
        <v>47</v>
      </c>
      <c r="C48" s="274" t="s">
        <v>21</v>
      </c>
      <c r="D48" s="1268"/>
      <c r="E48" s="268"/>
      <c r="F48" s="271"/>
      <c r="G48" s="268">
        <f>SUM(G47:G47)</f>
        <v>656</v>
      </c>
      <c r="H48" s="1163"/>
      <c r="I48" s="799"/>
      <c r="M48" s="797"/>
      <c r="N48" s="800"/>
      <c r="R48" s="801"/>
      <c r="S48" s="801"/>
      <c r="T48" s="801"/>
      <c r="U48" s="801"/>
      <c r="V48" s="801"/>
    </row>
    <row r="49" spans="1:22">
      <c r="A49" s="557"/>
      <c r="B49" s="146"/>
      <c r="C49" s="1268"/>
      <c r="D49" s="564"/>
      <c r="E49" s="540"/>
      <c r="F49" s="541"/>
      <c r="G49" s="540"/>
      <c r="H49" s="1163"/>
      <c r="I49" s="799"/>
      <c r="M49" s="797"/>
      <c r="N49" s="800"/>
      <c r="R49" s="801"/>
      <c r="S49" s="801"/>
      <c r="T49" s="801"/>
      <c r="U49" s="801"/>
      <c r="V49" s="801"/>
    </row>
    <row r="50" spans="1:22">
      <c r="A50" s="557"/>
      <c r="B50" s="146">
        <v>48</v>
      </c>
      <c r="C50" s="1268" t="s">
        <v>22</v>
      </c>
      <c r="D50" s="564"/>
      <c r="E50" s="267"/>
      <c r="F50" s="267"/>
      <c r="G50" s="559"/>
      <c r="H50" s="1186"/>
      <c r="I50" s="799"/>
      <c r="M50" s="797"/>
      <c r="N50" s="800"/>
      <c r="R50" s="801"/>
      <c r="S50" s="801"/>
      <c r="T50" s="801"/>
      <c r="U50" s="801"/>
      <c r="V50" s="801"/>
    </row>
    <row r="51" spans="1:22">
      <c r="A51" s="557"/>
      <c r="B51" s="560" t="s">
        <v>281</v>
      </c>
      <c r="C51" s="1268" t="s">
        <v>269</v>
      </c>
      <c r="D51" s="1268"/>
      <c r="E51" s="269"/>
      <c r="F51" s="269"/>
      <c r="G51" s="565">
        <v>3529</v>
      </c>
      <c r="H51" s="1163" t="s">
        <v>219</v>
      </c>
      <c r="I51" s="799"/>
      <c r="M51" s="797"/>
      <c r="N51" s="800"/>
      <c r="R51" s="801"/>
      <c r="S51" s="801"/>
      <c r="T51" s="801"/>
      <c r="U51" s="801"/>
      <c r="V51" s="801"/>
    </row>
    <row r="52" spans="1:22">
      <c r="A52" s="570" t="s">
        <v>55</v>
      </c>
      <c r="B52" s="146">
        <v>48</v>
      </c>
      <c r="C52" s="274" t="s">
        <v>22</v>
      </c>
      <c r="D52" s="1268"/>
      <c r="E52" s="269"/>
      <c r="F52" s="269"/>
      <c r="G52" s="268">
        <f>SUM(G51:G51)</f>
        <v>3529</v>
      </c>
      <c r="H52" s="1163"/>
      <c r="I52" s="799"/>
      <c r="M52" s="797"/>
      <c r="N52" s="800"/>
      <c r="R52" s="801"/>
      <c r="S52" s="801"/>
      <c r="T52" s="801"/>
      <c r="U52" s="801"/>
      <c r="V52" s="801"/>
    </row>
    <row r="53" spans="1:22">
      <c r="A53" s="570" t="s">
        <v>55</v>
      </c>
      <c r="B53" s="146">
        <v>61</v>
      </c>
      <c r="C53" s="274" t="s">
        <v>276</v>
      </c>
      <c r="D53" s="1268"/>
      <c r="E53" s="269"/>
      <c r="F53" s="269"/>
      <c r="G53" s="565">
        <f>G52+G48+G44+G40+G36</f>
        <v>19652</v>
      </c>
      <c r="H53" s="1187"/>
      <c r="I53" s="799"/>
      <c r="M53" s="797"/>
      <c r="N53" s="800"/>
      <c r="R53" s="801"/>
      <c r="S53" s="801"/>
      <c r="T53" s="801"/>
      <c r="U53" s="801"/>
      <c r="V53" s="801"/>
    </row>
    <row r="54" spans="1:22">
      <c r="A54" s="1355" t="s">
        <v>55</v>
      </c>
      <c r="B54" s="1421">
        <v>0.10100000000000001</v>
      </c>
      <c r="C54" s="1352" t="s">
        <v>163</v>
      </c>
      <c r="D54" s="1353"/>
      <c r="E54" s="271"/>
      <c r="F54" s="271"/>
      <c r="G54" s="268">
        <f t="array" ref="G54">G53</f>
        <v>19652</v>
      </c>
      <c r="H54" s="1186"/>
      <c r="I54" s="799"/>
      <c r="M54" s="797"/>
      <c r="N54" s="800"/>
      <c r="R54" s="801"/>
      <c r="S54" s="801"/>
      <c r="T54" s="801"/>
      <c r="U54" s="801"/>
      <c r="V54" s="801"/>
    </row>
    <row r="55" spans="1:22" hidden="1">
      <c r="A55" s="557"/>
      <c r="B55" s="561"/>
      <c r="C55" s="564"/>
      <c r="D55" s="1268"/>
      <c r="E55" s="265"/>
      <c r="F55" s="267"/>
      <c r="G55" s="559"/>
      <c r="H55" s="1186"/>
      <c r="I55" s="799"/>
      <c r="M55" s="797"/>
      <c r="N55" s="800"/>
      <c r="R55" s="801"/>
      <c r="S55" s="801"/>
      <c r="T55" s="801"/>
      <c r="U55" s="801"/>
      <c r="V55" s="801"/>
    </row>
    <row r="56" spans="1:22">
      <c r="A56" s="557"/>
      <c r="B56" s="561">
        <v>0.10199999999999999</v>
      </c>
      <c r="C56" s="564" t="s">
        <v>282</v>
      </c>
      <c r="D56" s="1268"/>
      <c r="E56" s="265"/>
      <c r="F56" s="267"/>
      <c r="G56" s="559"/>
      <c r="H56" s="1186"/>
      <c r="I56" s="799"/>
      <c r="M56" s="797"/>
      <c r="N56" s="800"/>
      <c r="R56" s="801"/>
      <c r="S56" s="801"/>
      <c r="T56" s="801"/>
      <c r="U56" s="801"/>
      <c r="V56" s="801"/>
    </row>
    <row r="57" spans="1:22">
      <c r="A57" s="557"/>
      <c r="B57" s="566">
        <v>67</v>
      </c>
      <c r="C57" s="1268" t="s">
        <v>283</v>
      </c>
      <c r="D57" s="1268"/>
      <c r="E57" s="265"/>
      <c r="F57" s="267"/>
      <c r="G57" s="559"/>
      <c r="H57" s="1186"/>
      <c r="I57" s="799"/>
      <c r="M57" s="797"/>
      <c r="N57" s="800"/>
      <c r="R57" s="801"/>
      <c r="S57" s="801"/>
      <c r="T57" s="801"/>
      <c r="U57" s="801"/>
      <c r="V57" s="801"/>
    </row>
    <row r="58" spans="1:22">
      <c r="A58" s="557"/>
      <c r="B58" s="560" t="s">
        <v>284</v>
      </c>
      <c r="C58" s="1268" t="s">
        <v>269</v>
      </c>
      <c r="D58" s="1268"/>
      <c r="E58" s="270"/>
      <c r="F58" s="269"/>
      <c r="G58" s="270">
        <v>1210</v>
      </c>
      <c r="H58" s="1163" t="s">
        <v>219</v>
      </c>
      <c r="I58" s="799"/>
      <c r="M58" s="797"/>
      <c r="N58" s="800"/>
      <c r="R58" s="801"/>
      <c r="S58" s="801"/>
      <c r="T58" s="801"/>
      <c r="U58" s="801"/>
      <c r="V58" s="801"/>
    </row>
    <row r="59" spans="1:22">
      <c r="A59" s="570" t="s">
        <v>55</v>
      </c>
      <c r="B59" s="566">
        <v>67</v>
      </c>
      <c r="C59" s="274" t="s">
        <v>283</v>
      </c>
      <c r="D59" s="1268"/>
      <c r="E59" s="270"/>
      <c r="F59" s="269"/>
      <c r="G59" s="565">
        <f>SUM(G57:G58)</f>
        <v>1210</v>
      </c>
      <c r="H59" s="1186"/>
      <c r="I59" s="799"/>
      <c r="M59" s="797"/>
      <c r="N59" s="800"/>
      <c r="R59" s="801"/>
      <c r="S59" s="801"/>
      <c r="T59" s="801"/>
      <c r="U59" s="801"/>
      <c r="V59" s="801"/>
    </row>
    <row r="60" spans="1:22">
      <c r="A60" s="570" t="s">
        <v>55</v>
      </c>
      <c r="B60" s="561">
        <v>0.10199999999999999</v>
      </c>
      <c r="C60" s="790" t="s">
        <v>282</v>
      </c>
      <c r="D60" s="564"/>
      <c r="E60" s="268"/>
      <c r="F60" s="268"/>
      <c r="G60" s="268">
        <f t="shared" ref="G60" si="2">G59</f>
        <v>1210</v>
      </c>
      <c r="H60" s="1186"/>
      <c r="I60" s="799"/>
      <c r="M60" s="797"/>
      <c r="N60" s="800"/>
      <c r="R60" s="801"/>
      <c r="S60" s="801"/>
      <c r="T60" s="801"/>
      <c r="U60" s="801"/>
      <c r="V60" s="801"/>
    </row>
    <row r="61" spans="1:22">
      <c r="A61" s="557"/>
      <c r="B61" s="567"/>
      <c r="C61" s="564"/>
      <c r="D61" s="564"/>
      <c r="E61" s="272"/>
      <c r="F61" s="272"/>
      <c r="G61" s="556"/>
      <c r="H61" s="1187"/>
      <c r="I61" s="799"/>
      <c r="M61" s="797"/>
      <c r="N61" s="800"/>
      <c r="R61" s="801"/>
      <c r="S61" s="801"/>
      <c r="T61" s="801"/>
      <c r="U61" s="801"/>
      <c r="V61" s="801"/>
    </row>
    <row r="62" spans="1:22">
      <c r="A62" s="557"/>
      <c r="B62" s="561">
        <v>0.10299999999999999</v>
      </c>
      <c r="C62" s="564" t="s">
        <v>164</v>
      </c>
      <c r="D62" s="1268"/>
      <c r="E62" s="267"/>
      <c r="F62" s="267"/>
      <c r="G62" s="559"/>
      <c r="H62" s="1186"/>
      <c r="I62" s="799"/>
      <c r="M62" s="797"/>
      <c r="N62" s="800"/>
      <c r="R62" s="801"/>
      <c r="S62" s="801"/>
      <c r="T62" s="801"/>
      <c r="U62" s="801"/>
      <c r="V62" s="801"/>
    </row>
    <row r="63" spans="1:22">
      <c r="A63" s="557"/>
      <c r="B63" s="146">
        <v>68</v>
      </c>
      <c r="C63" s="1268" t="s">
        <v>165</v>
      </c>
      <c r="D63" s="1268"/>
      <c r="E63" s="265"/>
      <c r="F63" s="267"/>
      <c r="G63" s="265"/>
      <c r="H63" s="1163"/>
      <c r="I63" s="799"/>
      <c r="M63" s="797"/>
      <c r="N63" s="800"/>
      <c r="R63" s="801"/>
      <c r="S63" s="801"/>
      <c r="T63" s="801"/>
      <c r="U63" s="801"/>
      <c r="V63" s="801"/>
    </row>
    <row r="64" spans="1:22">
      <c r="A64" s="557"/>
      <c r="B64" s="146">
        <v>44</v>
      </c>
      <c r="C64" s="1268" t="s">
        <v>62</v>
      </c>
      <c r="D64" s="1268"/>
      <c r="E64" s="265"/>
      <c r="F64" s="267"/>
      <c r="G64" s="265"/>
      <c r="H64" s="1163"/>
      <c r="I64" s="799"/>
      <c r="M64" s="797"/>
      <c r="N64" s="800"/>
      <c r="R64" s="801"/>
      <c r="S64" s="801"/>
      <c r="T64" s="801"/>
      <c r="U64" s="801"/>
      <c r="V64" s="801"/>
    </row>
    <row r="65" spans="1:22" s="1448" customFormat="1" ht="26.4">
      <c r="A65" s="1079"/>
      <c r="B65" s="1445" t="s">
        <v>566</v>
      </c>
      <c r="C65" s="274" t="s">
        <v>567</v>
      </c>
      <c r="D65" s="1446"/>
      <c r="E65" s="1447"/>
      <c r="F65" s="1447"/>
      <c r="G65" s="1443">
        <v>1</v>
      </c>
      <c r="H65" s="1444" t="s">
        <v>228</v>
      </c>
      <c r="N65" s="807"/>
    </row>
    <row r="66" spans="1:22">
      <c r="A66" s="570" t="s">
        <v>55</v>
      </c>
      <c r="B66" s="146">
        <v>44</v>
      </c>
      <c r="C66" s="274" t="s">
        <v>62</v>
      </c>
      <c r="D66" s="1268"/>
      <c r="E66" s="270"/>
      <c r="F66" s="269"/>
      <c r="G66" s="565">
        <f>SUM(G65:G65)</f>
        <v>1</v>
      </c>
      <c r="H66" s="1186"/>
      <c r="I66" s="799"/>
      <c r="M66" s="797"/>
      <c r="N66" s="800"/>
      <c r="R66" s="801"/>
      <c r="S66" s="801"/>
      <c r="T66" s="801"/>
      <c r="U66" s="801"/>
      <c r="V66" s="801"/>
    </row>
    <row r="67" spans="1:22">
      <c r="A67" s="570" t="s">
        <v>55</v>
      </c>
      <c r="B67" s="146">
        <v>68</v>
      </c>
      <c r="C67" s="274" t="s">
        <v>165</v>
      </c>
      <c r="D67" s="1268"/>
      <c r="E67" s="270"/>
      <c r="F67" s="270"/>
      <c r="G67" s="270">
        <f t="shared" ref="G67:G68" si="3">G66</f>
        <v>1</v>
      </c>
      <c r="H67" s="1163"/>
      <c r="I67" s="799"/>
      <c r="M67" s="797"/>
      <c r="N67" s="800"/>
      <c r="R67" s="801"/>
      <c r="S67" s="801"/>
      <c r="T67" s="801"/>
      <c r="U67" s="801"/>
      <c r="V67" s="801"/>
    </row>
    <row r="68" spans="1:22">
      <c r="A68" s="570" t="s">
        <v>55</v>
      </c>
      <c r="B68" s="569">
        <v>0.10299999999999999</v>
      </c>
      <c r="C68" s="790" t="s">
        <v>164</v>
      </c>
      <c r="D68" s="1268"/>
      <c r="E68" s="271"/>
      <c r="F68" s="271"/>
      <c r="G68" s="268">
        <f t="shared" si="3"/>
        <v>1</v>
      </c>
      <c r="H68" s="1187"/>
      <c r="I68" s="799"/>
      <c r="M68" s="797"/>
      <c r="N68" s="800"/>
      <c r="R68" s="801"/>
      <c r="S68" s="801"/>
      <c r="T68" s="801"/>
      <c r="U68" s="801"/>
      <c r="V68" s="801"/>
    </row>
    <row r="69" spans="1:22">
      <c r="A69" s="557"/>
      <c r="B69" s="567"/>
      <c r="C69" s="564"/>
      <c r="D69" s="1268"/>
      <c r="E69" s="267"/>
      <c r="F69" s="267"/>
      <c r="G69" s="559"/>
      <c r="H69" s="1186"/>
      <c r="I69" s="799"/>
      <c r="M69" s="797"/>
      <c r="N69" s="800"/>
      <c r="R69" s="801"/>
      <c r="S69" s="801"/>
      <c r="T69" s="801"/>
      <c r="U69" s="801"/>
      <c r="V69" s="801"/>
    </row>
    <row r="70" spans="1:22">
      <c r="A70" s="557"/>
      <c r="B70" s="569">
        <v>0.106</v>
      </c>
      <c r="C70" s="564" t="s">
        <v>473</v>
      </c>
      <c r="D70" s="1268"/>
      <c r="E70" s="265"/>
      <c r="F70" s="267"/>
      <c r="G70" s="559"/>
      <c r="H70" s="1186"/>
      <c r="I70" s="799"/>
      <c r="M70" s="797"/>
      <c r="N70" s="800"/>
      <c r="R70" s="801"/>
      <c r="S70" s="801"/>
      <c r="T70" s="801"/>
      <c r="U70" s="801"/>
      <c r="V70" s="801"/>
    </row>
    <row r="71" spans="1:22">
      <c r="A71" s="557"/>
      <c r="B71" s="505">
        <v>71</v>
      </c>
      <c r="C71" s="553" t="s">
        <v>474</v>
      </c>
      <c r="D71" s="1268"/>
      <c r="E71" s="265"/>
      <c r="F71" s="267"/>
      <c r="G71" s="265"/>
      <c r="H71" s="1163"/>
      <c r="I71" s="799"/>
      <c r="M71" s="797"/>
      <c r="N71" s="800"/>
      <c r="R71" s="801"/>
      <c r="S71" s="801"/>
      <c r="T71" s="801"/>
      <c r="U71" s="801"/>
      <c r="V71" s="801"/>
    </row>
    <row r="72" spans="1:22">
      <c r="A72" s="557"/>
      <c r="B72" s="505">
        <v>61</v>
      </c>
      <c r="C72" s="553" t="s">
        <v>475</v>
      </c>
      <c r="D72" s="1268"/>
      <c r="E72" s="265"/>
      <c r="F72" s="267"/>
      <c r="G72" s="265"/>
      <c r="H72" s="1163"/>
      <c r="I72" s="799"/>
      <c r="M72" s="797"/>
      <c r="N72" s="800"/>
      <c r="R72" s="801"/>
      <c r="S72" s="801"/>
      <c r="T72" s="801"/>
      <c r="U72" s="801"/>
      <c r="V72" s="801"/>
    </row>
    <row r="73" spans="1:22" ht="26.4">
      <c r="A73" s="557"/>
      <c r="B73" s="560" t="s">
        <v>476</v>
      </c>
      <c r="C73" s="1268" t="s">
        <v>680</v>
      </c>
      <c r="D73" s="564"/>
      <c r="E73" s="270"/>
      <c r="F73" s="269"/>
      <c r="G73" s="270">
        <v>1</v>
      </c>
      <c r="H73" s="1187" t="s">
        <v>228</v>
      </c>
      <c r="I73" s="799"/>
      <c r="M73" s="797"/>
      <c r="N73" s="800"/>
      <c r="R73" s="801"/>
      <c r="S73" s="801"/>
      <c r="T73" s="801"/>
      <c r="U73" s="801"/>
      <c r="V73" s="801"/>
    </row>
    <row r="74" spans="1:22">
      <c r="A74" s="557" t="s">
        <v>55</v>
      </c>
      <c r="B74" s="505">
        <v>61</v>
      </c>
      <c r="C74" s="553" t="s">
        <v>475</v>
      </c>
      <c r="D74" s="564"/>
      <c r="E74" s="269"/>
      <c r="F74" s="269"/>
      <c r="G74" s="565">
        <f t="shared" ref="G74:G75" si="4">G73</f>
        <v>1</v>
      </c>
      <c r="H74" s="1186"/>
      <c r="I74" s="799"/>
      <c r="M74" s="797"/>
      <c r="N74" s="800"/>
      <c r="R74" s="801"/>
      <c r="S74" s="801"/>
      <c r="T74" s="801"/>
      <c r="U74" s="801"/>
      <c r="V74" s="801"/>
    </row>
    <row r="75" spans="1:22">
      <c r="A75" s="557" t="s">
        <v>55</v>
      </c>
      <c r="B75" s="146">
        <v>71</v>
      </c>
      <c r="C75" s="1268" t="s">
        <v>474</v>
      </c>
      <c r="D75" s="564"/>
      <c r="E75" s="269"/>
      <c r="F75" s="269"/>
      <c r="G75" s="565">
        <f t="shared" si="4"/>
        <v>1</v>
      </c>
      <c r="H75" s="1187"/>
      <c r="I75" s="799"/>
      <c r="M75" s="797"/>
      <c r="N75" s="800"/>
      <c r="R75" s="801"/>
      <c r="S75" s="801"/>
      <c r="T75" s="801"/>
      <c r="U75" s="801"/>
      <c r="V75" s="801"/>
    </row>
    <row r="76" spans="1:22">
      <c r="A76" s="570" t="s">
        <v>55</v>
      </c>
      <c r="B76" s="569">
        <v>0.106</v>
      </c>
      <c r="C76" s="564" t="s">
        <v>473</v>
      </c>
      <c r="D76" s="1268"/>
      <c r="E76" s="1055"/>
      <c r="F76" s="1055"/>
      <c r="G76" s="268">
        <f>G75</f>
        <v>1</v>
      </c>
      <c r="H76" s="1163"/>
      <c r="I76" s="799"/>
      <c r="M76" s="797"/>
      <c r="N76" s="800"/>
      <c r="R76" s="801"/>
      <c r="S76" s="801"/>
      <c r="T76" s="801"/>
      <c r="U76" s="801"/>
      <c r="V76" s="801"/>
    </row>
    <row r="77" spans="1:22">
      <c r="A77" s="557"/>
      <c r="B77" s="567"/>
      <c r="C77" s="564"/>
      <c r="D77" s="564"/>
      <c r="E77" s="265"/>
      <c r="F77" s="267"/>
      <c r="G77" s="265"/>
      <c r="H77" s="1163"/>
      <c r="I77" s="799"/>
      <c r="M77" s="797"/>
      <c r="N77" s="800"/>
      <c r="R77" s="801"/>
      <c r="S77" s="801"/>
      <c r="T77" s="801"/>
      <c r="U77" s="801"/>
      <c r="V77" s="801"/>
    </row>
    <row r="78" spans="1:22">
      <c r="A78" s="557"/>
      <c r="B78" s="569">
        <v>0.109</v>
      </c>
      <c r="C78" s="564" t="s">
        <v>166</v>
      </c>
      <c r="D78" s="553"/>
      <c r="E78" s="266"/>
      <c r="F78" s="272"/>
      <c r="G78" s="266"/>
      <c r="H78" s="1167"/>
      <c r="I78" s="799"/>
      <c r="M78" s="797"/>
      <c r="N78" s="800"/>
      <c r="R78" s="801"/>
      <c r="S78" s="801"/>
      <c r="T78" s="801"/>
      <c r="U78" s="801"/>
      <c r="V78" s="801"/>
    </row>
    <row r="79" spans="1:22">
      <c r="A79" s="557"/>
      <c r="B79" s="146">
        <v>74</v>
      </c>
      <c r="C79" s="1268" t="s">
        <v>285</v>
      </c>
      <c r="D79" s="1268"/>
      <c r="E79" s="265"/>
      <c r="F79" s="267"/>
      <c r="G79" s="559"/>
      <c r="H79" s="1186"/>
      <c r="I79" s="799"/>
      <c r="M79" s="797"/>
      <c r="N79" s="800"/>
      <c r="R79" s="801"/>
      <c r="S79" s="801"/>
      <c r="T79" s="801"/>
      <c r="U79" s="801"/>
      <c r="V79" s="801"/>
    </row>
    <row r="80" spans="1:22">
      <c r="A80" s="557"/>
      <c r="B80" s="146">
        <v>44</v>
      </c>
      <c r="C80" s="1268" t="s">
        <v>62</v>
      </c>
      <c r="D80" s="1268"/>
      <c r="E80" s="265"/>
      <c r="F80" s="267"/>
      <c r="G80" s="559"/>
      <c r="H80" s="1186"/>
      <c r="I80" s="799"/>
      <c r="M80" s="797"/>
      <c r="N80" s="800"/>
      <c r="R80" s="801"/>
      <c r="S80" s="801"/>
      <c r="T80" s="801"/>
      <c r="U80" s="801"/>
      <c r="V80" s="801"/>
    </row>
    <row r="81" spans="1:22">
      <c r="A81" s="1057" t="s">
        <v>221</v>
      </c>
      <c r="B81" s="555" t="s">
        <v>568</v>
      </c>
      <c r="C81" s="553" t="s">
        <v>569</v>
      </c>
      <c r="D81" s="1268"/>
      <c r="E81" s="270"/>
      <c r="F81" s="269"/>
      <c r="G81" s="565">
        <v>1</v>
      </c>
      <c r="H81" s="1187" t="s">
        <v>227</v>
      </c>
      <c r="I81" s="799"/>
      <c r="M81" s="797"/>
      <c r="N81" s="800"/>
      <c r="R81" s="801"/>
      <c r="S81" s="801"/>
      <c r="T81" s="801"/>
      <c r="U81" s="801"/>
      <c r="V81" s="801"/>
    </row>
    <row r="82" spans="1:22">
      <c r="A82" s="570" t="s">
        <v>55</v>
      </c>
      <c r="B82" s="146">
        <v>44</v>
      </c>
      <c r="C82" s="274" t="s">
        <v>62</v>
      </c>
      <c r="D82" s="1268"/>
      <c r="E82" s="270"/>
      <c r="F82" s="269"/>
      <c r="G82" s="270">
        <f>SUM(G81:G81)</f>
        <v>1</v>
      </c>
      <c r="H82" s="1163"/>
      <c r="I82" s="799"/>
      <c r="M82" s="797"/>
      <c r="N82" s="800"/>
      <c r="R82" s="801"/>
      <c r="S82" s="801"/>
      <c r="T82" s="801"/>
      <c r="U82" s="801"/>
      <c r="V82" s="801"/>
    </row>
    <row r="83" spans="1:22">
      <c r="A83" s="557" t="s">
        <v>55</v>
      </c>
      <c r="B83" s="146">
        <v>74</v>
      </c>
      <c r="C83" s="274" t="s">
        <v>285</v>
      </c>
      <c r="D83" s="1268"/>
      <c r="E83" s="269"/>
      <c r="F83" s="269"/>
      <c r="G83" s="270">
        <f>G82</f>
        <v>1</v>
      </c>
      <c r="H83" s="1163"/>
      <c r="I83" s="799"/>
      <c r="M83" s="797"/>
      <c r="N83" s="800"/>
      <c r="R83" s="801"/>
      <c r="S83" s="801"/>
      <c r="T83" s="801"/>
      <c r="U83" s="801"/>
      <c r="V83" s="801"/>
    </row>
    <row r="84" spans="1:22">
      <c r="A84" s="570" t="s">
        <v>55</v>
      </c>
      <c r="B84" s="569">
        <v>0.109</v>
      </c>
      <c r="C84" s="790" t="s">
        <v>166</v>
      </c>
      <c r="D84" s="1268"/>
      <c r="E84" s="269"/>
      <c r="F84" s="269"/>
      <c r="G84" s="565">
        <f>G83</f>
        <v>1</v>
      </c>
      <c r="H84" s="1187"/>
      <c r="I84" s="799"/>
      <c r="M84" s="797"/>
      <c r="N84" s="800"/>
      <c r="R84" s="801"/>
      <c r="S84" s="801"/>
      <c r="T84" s="801"/>
      <c r="U84" s="801"/>
      <c r="V84" s="801"/>
    </row>
    <row r="85" spans="1:22">
      <c r="A85" s="791" t="s">
        <v>55</v>
      </c>
      <c r="B85" s="567">
        <v>2403</v>
      </c>
      <c r="C85" s="790" t="s">
        <v>162</v>
      </c>
      <c r="D85" s="1268"/>
      <c r="E85" s="271"/>
      <c r="F85" s="271"/>
      <c r="G85" s="568">
        <f>G84+G76+G68+G60+G30+G54</f>
        <v>21317</v>
      </c>
      <c r="H85" s="1186"/>
      <c r="I85" s="799"/>
      <c r="M85" s="797"/>
      <c r="N85" s="800"/>
      <c r="R85" s="801"/>
      <c r="S85" s="801"/>
      <c r="T85" s="801"/>
      <c r="U85" s="801"/>
      <c r="V85" s="801"/>
    </row>
    <row r="86" spans="1:22">
      <c r="A86" s="237"/>
      <c r="B86" s="567"/>
      <c r="C86" s="564"/>
      <c r="D86" s="1268"/>
      <c r="E86" s="265"/>
      <c r="F86" s="267"/>
      <c r="G86" s="559"/>
      <c r="H86" s="1186"/>
      <c r="I86" s="799"/>
      <c r="M86" s="797"/>
      <c r="N86" s="800"/>
      <c r="R86" s="801"/>
      <c r="S86" s="801"/>
      <c r="T86" s="801"/>
      <c r="U86" s="801"/>
      <c r="V86" s="801"/>
    </row>
    <row r="87" spans="1:22">
      <c r="A87" s="572" t="s">
        <v>60</v>
      </c>
      <c r="B87" s="573">
        <v>2405</v>
      </c>
      <c r="C87" s="574" t="s">
        <v>286</v>
      </c>
      <c r="D87" s="564"/>
      <c r="E87" s="265"/>
      <c r="F87" s="267"/>
      <c r="G87" s="265"/>
      <c r="H87" s="1163"/>
      <c r="I87" s="799"/>
      <c r="M87" s="797"/>
      <c r="N87" s="800"/>
      <c r="R87" s="801"/>
      <c r="S87" s="801"/>
      <c r="T87" s="801"/>
      <c r="U87" s="801"/>
      <c r="V87" s="801"/>
    </row>
    <row r="88" spans="1:22">
      <c r="A88" s="572"/>
      <c r="B88" s="575">
        <v>1E-3</v>
      </c>
      <c r="C88" s="562" t="s">
        <v>61</v>
      </c>
      <c r="D88" s="564"/>
      <c r="E88" s="267"/>
      <c r="F88" s="267"/>
      <c r="G88" s="559"/>
      <c r="H88" s="1186"/>
      <c r="I88" s="799"/>
      <c r="M88" s="797"/>
      <c r="N88" s="800"/>
      <c r="R88" s="801"/>
      <c r="S88" s="801"/>
      <c r="T88" s="801"/>
      <c r="U88" s="801"/>
      <c r="V88" s="801"/>
    </row>
    <row r="89" spans="1:22">
      <c r="A89" s="572"/>
      <c r="B89" s="576">
        <v>60</v>
      </c>
      <c r="C89" s="577" t="s">
        <v>23</v>
      </c>
      <c r="D89" s="564"/>
      <c r="E89" s="267"/>
      <c r="F89" s="267"/>
      <c r="G89" s="559"/>
      <c r="H89" s="1186"/>
      <c r="I89" s="799"/>
      <c r="M89" s="797"/>
      <c r="N89" s="800"/>
      <c r="R89" s="801"/>
      <c r="S89" s="801"/>
      <c r="T89" s="801"/>
      <c r="U89" s="801"/>
      <c r="V89" s="801"/>
    </row>
    <row r="90" spans="1:22">
      <c r="A90" s="572"/>
      <c r="B90" s="578" t="s">
        <v>331</v>
      </c>
      <c r="C90" s="577" t="s">
        <v>269</v>
      </c>
      <c r="D90" s="1268"/>
      <c r="E90" s="270"/>
      <c r="F90" s="269"/>
      <c r="G90" s="270">
        <v>835</v>
      </c>
      <c r="H90" s="1163" t="s">
        <v>219</v>
      </c>
      <c r="I90" s="799"/>
      <c r="M90" s="797"/>
      <c r="N90" s="800"/>
      <c r="R90" s="801"/>
      <c r="S90" s="801"/>
      <c r="T90" s="801"/>
      <c r="U90" s="801"/>
      <c r="V90" s="801"/>
    </row>
    <row r="91" spans="1:22">
      <c r="A91" s="792" t="s">
        <v>55</v>
      </c>
      <c r="B91" s="576">
        <v>60</v>
      </c>
      <c r="C91" s="793" t="s">
        <v>23</v>
      </c>
      <c r="D91" s="564"/>
      <c r="E91" s="271"/>
      <c r="F91" s="271"/>
      <c r="G91" s="568">
        <f>SUM(G90:G90)</f>
        <v>835</v>
      </c>
      <c r="H91" s="1186"/>
      <c r="I91" s="799"/>
      <c r="M91" s="797"/>
      <c r="N91" s="800"/>
      <c r="R91" s="801"/>
      <c r="S91" s="801"/>
      <c r="T91" s="801"/>
      <c r="U91" s="801"/>
      <c r="V91" s="801"/>
    </row>
    <row r="92" spans="1:22">
      <c r="A92" s="572"/>
      <c r="B92" s="576"/>
      <c r="C92" s="577"/>
      <c r="D92" s="564"/>
      <c r="E92" s="267"/>
      <c r="F92" s="267"/>
      <c r="G92" s="559"/>
      <c r="H92" s="1186"/>
      <c r="I92" s="799"/>
      <c r="M92" s="797"/>
      <c r="N92" s="800"/>
      <c r="R92" s="801"/>
      <c r="S92" s="801"/>
      <c r="T92" s="801"/>
      <c r="U92" s="801"/>
      <c r="V92" s="801"/>
    </row>
    <row r="93" spans="1:22">
      <c r="A93" s="572"/>
      <c r="B93" s="576">
        <v>45</v>
      </c>
      <c r="C93" s="577" t="s">
        <v>19</v>
      </c>
      <c r="D93" s="562"/>
      <c r="E93" s="267"/>
      <c r="F93" s="267"/>
      <c r="G93" s="559"/>
      <c r="H93" s="1186"/>
      <c r="I93" s="799"/>
      <c r="M93" s="797"/>
      <c r="N93" s="800"/>
      <c r="R93" s="801"/>
      <c r="S93" s="801"/>
      <c r="T93" s="801"/>
      <c r="U93" s="801"/>
      <c r="V93" s="801"/>
    </row>
    <row r="94" spans="1:22">
      <c r="A94" s="572"/>
      <c r="B94" s="578" t="s">
        <v>477</v>
      </c>
      <c r="C94" s="577" t="s">
        <v>269</v>
      </c>
      <c r="D94" s="1268"/>
      <c r="E94" s="269"/>
      <c r="F94" s="269"/>
      <c r="G94" s="565">
        <v>239</v>
      </c>
      <c r="H94" s="1163" t="s">
        <v>219</v>
      </c>
      <c r="I94" s="799"/>
      <c r="M94" s="797"/>
      <c r="N94" s="800"/>
      <c r="R94" s="801"/>
      <c r="S94" s="801"/>
      <c r="T94" s="801"/>
      <c r="U94" s="801"/>
      <c r="V94" s="801"/>
    </row>
    <row r="95" spans="1:22">
      <c r="A95" s="792" t="s">
        <v>55</v>
      </c>
      <c r="B95" s="576">
        <v>45</v>
      </c>
      <c r="C95" s="793" t="s">
        <v>19</v>
      </c>
      <c r="D95" s="1268"/>
      <c r="E95" s="269"/>
      <c r="F95" s="269"/>
      <c r="G95" s="565">
        <f>SUM(G94:G94)</f>
        <v>239</v>
      </c>
      <c r="H95" s="1186"/>
      <c r="I95" s="799"/>
      <c r="M95" s="797"/>
      <c r="N95" s="800"/>
      <c r="R95" s="801"/>
      <c r="S95" s="801"/>
      <c r="T95" s="801"/>
      <c r="U95" s="801"/>
      <c r="V95" s="801"/>
    </row>
    <row r="96" spans="1:22">
      <c r="A96" s="792" t="s">
        <v>55</v>
      </c>
      <c r="B96" s="575">
        <v>1E-3</v>
      </c>
      <c r="C96" s="789" t="s">
        <v>61</v>
      </c>
      <c r="D96" s="562"/>
      <c r="E96" s="270"/>
      <c r="F96" s="269"/>
      <c r="G96" s="270">
        <f>G95+G91</f>
        <v>1074</v>
      </c>
      <c r="H96" s="1163"/>
      <c r="I96" s="799"/>
      <c r="M96" s="797"/>
      <c r="N96" s="800"/>
      <c r="R96" s="801"/>
      <c r="S96" s="801"/>
      <c r="T96" s="801"/>
      <c r="U96" s="801"/>
      <c r="V96" s="801"/>
    </row>
    <row r="97" spans="1:22">
      <c r="A97" s="572"/>
      <c r="B97" s="579"/>
      <c r="C97" s="562"/>
      <c r="D97" s="562"/>
      <c r="E97" s="267"/>
      <c r="F97" s="267"/>
      <c r="G97" s="265"/>
      <c r="H97" s="1163"/>
      <c r="I97" s="799"/>
      <c r="M97" s="797"/>
      <c r="N97" s="800"/>
      <c r="R97" s="801"/>
      <c r="S97" s="801"/>
      <c r="T97" s="801"/>
      <c r="U97" s="801"/>
      <c r="V97" s="801"/>
    </row>
    <row r="98" spans="1:22">
      <c r="A98" s="572"/>
      <c r="B98" s="575">
        <v>0.10100000000000001</v>
      </c>
      <c r="C98" s="562" t="s">
        <v>287</v>
      </c>
      <c r="D98" s="564"/>
      <c r="E98" s="267"/>
      <c r="F98" s="267"/>
      <c r="G98" s="559"/>
      <c r="H98" s="1186"/>
      <c r="I98" s="799"/>
      <c r="M98" s="797"/>
      <c r="N98" s="800"/>
      <c r="R98" s="801"/>
      <c r="S98" s="801"/>
      <c r="T98" s="801"/>
      <c r="U98" s="801"/>
      <c r="V98" s="801"/>
    </row>
    <row r="99" spans="1:22">
      <c r="A99" s="572"/>
      <c r="B99" s="580">
        <v>61</v>
      </c>
      <c r="C99" s="577" t="s">
        <v>288</v>
      </c>
      <c r="D99" s="564"/>
      <c r="E99" s="267"/>
      <c r="F99" s="267"/>
      <c r="G99" s="559"/>
      <c r="H99" s="1186"/>
      <c r="I99" s="799"/>
      <c r="M99" s="797"/>
      <c r="N99" s="800"/>
      <c r="R99" s="801"/>
      <c r="S99" s="801"/>
      <c r="T99" s="801"/>
      <c r="U99" s="801"/>
      <c r="V99" s="801"/>
    </row>
    <row r="100" spans="1:22">
      <c r="A100" s="572"/>
      <c r="B100" s="578" t="s">
        <v>328</v>
      </c>
      <c r="C100" s="793" t="s">
        <v>269</v>
      </c>
      <c r="D100" s="1268"/>
      <c r="E100" s="270"/>
      <c r="F100" s="269"/>
      <c r="G100" s="270">
        <v>83</v>
      </c>
      <c r="H100" s="1163" t="s">
        <v>219</v>
      </c>
      <c r="I100" s="799"/>
      <c r="M100" s="797"/>
      <c r="N100" s="800"/>
      <c r="R100" s="801"/>
      <c r="S100" s="801"/>
      <c r="T100" s="801"/>
      <c r="U100" s="801"/>
      <c r="V100" s="801"/>
    </row>
    <row r="101" spans="1:22">
      <c r="A101" s="792" t="s">
        <v>55</v>
      </c>
      <c r="B101" s="580">
        <v>61</v>
      </c>
      <c r="C101" s="793" t="s">
        <v>288</v>
      </c>
      <c r="D101" s="1268"/>
      <c r="E101" s="270"/>
      <c r="F101" s="269"/>
      <c r="G101" s="270">
        <f>SUM(G100:G100)</f>
        <v>83</v>
      </c>
      <c r="H101" s="1184"/>
      <c r="I101" s="799"/>
      <c r="M101" s="797"/>
      <c r="N101" s="800"/>
      <c r="R101" s="801"/>
      <c r="S101" s="801"/>
      <c r="T101" s="801"/>
      <c r="U101" s="801"/>
      <c r="V101" s="801"/>
    </row>
    <row r="102" spans="1:22">
      <c r="A102" s="572"/>
      <c r="B102" s="580"/>
      <c r="C102" s="577"/>
      <c r="D102" s="1268"/>
      <c r="E102" s="265"/>
      <c r="F102" s="267"/>
      <c r="G102" s="265"/>
      <c r="H102" s="516"/>
      <c r="I102" s="799"/>
      <c r="M102" s="797"/>
      <c r="N102" s="800"/>
      <c r="R102" s="801"/>
      <c r="S102" s="801"/>
      <c r="T102" s="801"/>
      <c r="U102" s="801"/>
      <c r="V102" s="801"/>
    </row>
    <row r="103" spans="1:22">
      <c r="A103" s="572"/>
      <c r="B103" s="580">
        <v>62</v>
      </c>
      <c r="C103" s="577" t="s">
        <v>289</v>
      </c>
      <c r="D103" s="564"/>
      <c r="E103" s="265"/>
      <c r="F103" s="267"/>
      <c r="G103" s="265"/>
      <c r="H103" s="1163"/>
      <c r="I103" s="799"/>
      <c r="M103" s="797"/>
      <c r="N103" s="800"/>
      <c r="R103" s="801"/>
      <c r="S103" s="801"/>
      <c r="T103" s="801"/>
      <c r="U103" s="801"/>
      <c r="V103" s="801"/>
    </row>
    <row r="104" spans="1:22">
      <c r="A104" s="582"/>
      <c r="B104" s="1354" t="s">
        <v>336</v>
      </c>
      <c r="C104" s="583" t="s">
        <v>269</v>
      </c>
      <c r="D104" s="1353"/>
      <c r="E104" s="269"/>
      <c r="F104" s="269"/>
      <c r="G104" s="565">
        <v>181</v>
      </c>
      <c r="H104" s="1163" t="s">
        <v>219</v>
      </c>
      <c r="I104" s="799"/>
      <c r="M104" s="797"/>
      <c r="N104" s="800"/>
      <c r="R104" s="801"/>
      <c r="S104" s="801"/>
      <c r="T104" s="801"/>
      <c r="U104" s="801"/>
      <c r="V104" s="801"/>
    </row>
    <row r="105" spans="1:22">
      <c r="A105" s="792" t="s">
        <v>55</v>
      </c>
      <c r="B105" s="580">
        <v>62</v>
      </c>
      <c r="C105" s="793" t="s">
        <v>289</v>
      </c>
      <c r="D105" s="577"/>
      <c r="E105" s="270"/>
      <c r="F105" s="269"/>
      <c r="G105" s="1056">
        <f>SUM(G104:G104)</f>
        <v>181</v>
      </c>
      <c r="H105" s="1188"/>
      <c r="I105" s="799"/>
      <c r="M105" s="797"/>
      <c r="N105" s="800"/>
      <c r="R105" s="801"/>
      <c r="S105" s="801"/>
      <c r="T105" s="801"/>
      <c r="U105" s="801"/>
      <c r="V105" s="801"/>
    </row>
    <row r="106" spans="1:22">
      <c r="A106" s="792" t="s">
        <v>55</v>
      </c>
      <c r="B106" s="575">
        <v>0.10100000000000001</v>
      </c>
      <c r="C106" s="789" t="s">
        <v>287</v>
      </c>
      <c r="D106" s="577"/>
      <c r="E106" s="268"/>
      <c r="F106" s="271"/>
      <c r="G106" s="1306">
        <f>G105+G101</f>
        <v>264</v>
      </c>
      <c r="H106" s="1188"/>
      <c r="I106" s="799"/>
      <c r="M106" s="797"/>
      <c r="N106" s="800"/>
      <c r="R106" s="801"/>
      <c r="S106" s="801"/>
      <c r="T106" s="801"/>
      <c r="U106" s="801"/>
      <c r="V106" s="801"/>
    </row>
    <row r="107" spans="1:22">
      <c r="A107" s="792" t="s">
        <v>55</v>
      </c>
      <c r="B107" s="573">
        <v>2405</v>
      </c>
      <c r="C107" s="789" t="s">
        <v>286</v>
      </c>
      <c r="D107" s="583"/>
      <c r="E107" s="270"/>
      <c r="F107" s="269"/>
      <c r="G107" s="270">
        <f>G106+G96</f>
        <v>1338</v>
      </c>
      <c r="H107" s="1163"/>
      <c r="I107" s="799"/>
      <c r="M107" s="797"/>
      <c r="N107" s="800"/>
      <c r="R107" s="801"/>
      <c r="S107" s="801"/>
      <c r="T107" s="801"/>
      <c r="U107" s="801"/>
      <c r="V107" s="801"/>
    </row>
    <row r="108" spans="1:22">
      <c r="A108" s="794" t="s">
        <v>55</v>
      </c>
      <c r="B108" s="585"/>
      <c r="C108" s="795" t="s">
        <v>59</v>
      </c>
      <c r="D108" s="583"/>
      <c r="E108" s="269"/>
      <c r="F108" s="269"/>
      <c r="G108" s="270">
        <f>G85+G107</f>
        <v>22655</v>
      </c>
      <c r="H108" s="516"/>
      <c r="I108" s="799"/>
      <c r="M108" s="797"/>
      <c r="N108" s="800"/>
      <c r="R108" s="801"/>
      <c r="S108" s="801"/>
      <c r="T108" s="801"/>
      <c r="U108" s="801"/>
      <c r="V108" s="801"/>
    </row>
    <row r="109" spans="1:22">
      <c r="A109" s="557"/>
      <c r="B109" s="146"/>
      <c r="C109" s="564"/>
      <c r="D109" s="577"/>
      <c r="E109" s="265"/>
      <c r="F109" s="267"/>
      <c r="G109" s="265"/>
      <c r="H109" s="1163"/>
      <c r="I109" s="799"/>
      <c r="M109" s="797"/>
      <c r="N109" s="800"/>
      <c r="R109" s="801"/>
      <c r="S109" s="801"/>
      <c r="T109" s="801"/>
      <c r="U109" s="801"/>
      <c r="V109" s="801"/>
    </row>
    <row r="110" spans="1:22">
      <c r="C110" s="547" t="s">
        <v>18</v>
      </c>
      <c r="D110" s="577"/>
      <c r="E110" s="265"/>
      <c r="F110" s="267"/>
      <c r="G110" s="265"/>
      <c r="H110" s="1163"/>
      <c r="I110" s="799"/>
      <c r="M110" s="797"/>
      <c r="N110" s="800"/>
      <c r="R110" s="801"/>
      <c r="S110" s="801"/>
      <c r="T110" s="801"/>
      <c r="U110" s="801"/>
      <c r="V110" s="801"/>
    </row>
    <row r="111" spans="1:22">
      <c r="A111" s="581" t="s">
        <v>60</v>
      </c>
      <c r="B111" s="588">
        <v>4405</v>
      </c>
      <c r="C111" s="551" t="s">
        <v>292</v>
      </c>
      <c r="D111" s="547"/>
      <c r="E111" s="267"/>
      <c r="F111" s="267"/>
      <c r="G111" s="559"/>
      <c r="H111" s="1186"/>
      <c r="I111" s="799"/>
      <c r="M111" s="797"/>
      <c r="N111" s="800"/>
      <c r="R111" s="801"/>
      <c r="S111" s="801"/>
      <c r="T111" s="801"/>
      <c r="U111" s="801"/>
      <c r="V111" s="801"/>
    </row>
    <row r="112" spans="1:22">
      <c r="A112" s="572"/>
      <c r="B112" s="589">
        <v>0.10100000000000001</v>
      </c>
      <c r="C112" s="562" t="s">
        <v>287</v>
      </c>
      <c r="D112" s="586"/>
      <c r="E112" s="267"/>
      <c r="F112" s="267"/>
      <c r="G112" s="559"/>
      <c r="H112" s="1186"/>
      <c r="I112" s="799"/>
      <c r="M112" s="797"/>
      <c r="N112" s="800"/>
      <c r="R112" s="801"/>
      <c r="S112" s="801"/>
      <c r="T112" s="801"/>
      <c r="U112" s="801"/>
      <c r="V112" s="801"/>
    </row>
    <row r="113" spans="1:22">
      <c r="A113" s="572"/>
      <c r="B113" s="587" t="s">
        <v>293</v>
      </c>
      <c r="C113" s="793" t="s">
        <v>290</v>
      </c>
      <c r="D113" s="586"/>
      <c r="E113" s="267"/>
      <c r="F113" s="267"/>
      <c r="G113" s="559"/>
      <c r="H113" s="1186"/>
      <c r="I113" s="799"/>
      <c r="M113" s="797"/>
      <c r="N113" s="800"/>
      <c r="R113" s="801"/>
      <c r="S113" s="801"/>
      <c r="T113" s="801"/>
      <c r="U113" s="801"/>
      <c r="V113" s="801"/>
    </row>
    <row r="114" spans="1:22" s="1050" customFormat="1" ht="39.6">
      <c r="A114" s="1356" t="s">
        <v>221</v>
      </c>
      <c r="B114" s="1357" t="s">
        <v>562</v>
      </c>
      <c r="C114" s="577" t="s">
        <v>705</v>
      </c>
      <c r="D114" s="282"/>
      <c r="E114" s="265"/>
      <c r="F114" s="267"/>
      <c r="G114" s="1301">
        <v>2500</v>
      </c>
      <c r="H114" s="516" t="s">
        <v>228</v>
      </c>
      <c r="I114" s="1047"/>
      <c r="J114" s="1047"/>
      <c r="K114" s="1047"/>
      <c r="L114" s="1047"/>
      <c r="M114" s="1048"/>
      <c r="N114" s="1049"/>
      <c r="O114" s="1047"/>
      <c r="P114" s="1047"/>
      <c r="Q114" s="1047"/>
    </row>
    <row r="115" spans="1:22">
      <c r="A115" s="792" t="s">
        <v>55</v>
      </c>
      <c r="B115" s="587" t="s">
        <v>293</v>
      </c>
      <c r="C115" s="793" t="s">
        <v>290</v>
      </c>
      <c r="D115" s="282"/>
      <c r="E115" s="268"/>
      <c r="F115" s="271"/>
      <c r="G115" s="1051">
        <f>G114</f>
        <v>2500</v>
      </c>
      <c r="H115" s="516"/>
      <c r="I115" s="799"/>
      <c r="M115" s="797"/>
      <c r="N115" s="800"/>
      <c r="R115" s="801"/>
      <c r="S115" s="801"/>
      <c r="T115" s="801"/>
      <c r="U115" s="801"/>
      <c r="V115" s="801"/>
    </row>
    <row r="116" spans="1:22">
      <c r="A116" s="572" t="s">
        <v>55</v>
      </c>
      <c r="B116" s="589">
        <v>0.10100000000000001</v>
      </c>
      <c r="C116" s="562" t="s">
        <v>287</v>
      </c>
      <c r="D116" s="562"/>
      <c r="E116" s="268"/>
      <c r="F116" s="271"/>
      <c r="G116" s="1051">
        <f>G115</f>
        <v>2500</v>
      </c>
      <c r="H116" s="1163"/>
      <c r="I116" s="799"/>
      <c r="M116" s="797"/>
      <c r="N116" s="800"/>
      <c r="R116" s="801"/>
      <c r="S116" s="801"/>
      <c r="T116" s="801"/>
      <c r="U116" s="801"/>
      <c r="V116" s="801"/>
    </row>
    <row r="117" spans="1:22">
      <c r="A117" s="582" t="s">
        <v>55</v>
      </c>
      <c r="B117" s="590">
        <v>4405</v>
      </c>
      <c r="C117" s="591" t="s">
        <v>292</v>
      </c>
      <c r="D117" s="591"/>
      <c r="E117" s="268"/>
      <c r="F117" s="271"/>
      <c r="G117" s="268">
        <f t="shared" ref="G117" si="5">G116</f>
        <v>2500</v>
      </c>
      <c r="H117" s="1163"/>
      <c r="I117" s="799"/>
      <c r="M117" s="797"/>
      <c r="N117" s="800"/>
      <c r="R117" s="801"/>
      <c r="S117" s="801"/>
      <c r="T117" s="801"/>
      <c r="U117" s="801"/>
      <c r="V117" s="801"/>
    </row>
    <row r="118" spans="1:22">
      <c r="A118" s="584" t="s">
        <v>55</v>
      </c>
      <c r="B118" s="585"/>
      <c r="C118" s="592" t="s">
        <v>18</v>
      </c>
      <c r="D118" s="586"/>
      <c r="E118" s="266"/>
      <c r="F118" s="272"/>
      <c r="G118" s="266">
        <f>G117</f>
        <v>2500</v>
      </c>
      <c r="H118" s="1167"/>
      <c r="I118" s="799"/>
      <c r="M118" s="797"/>
      <c r="N118" s="800"/>
      <c r="R118" s="801"/>
      <c r="S118" s="801"/>
      <c r="T118" s="801"/>
      <c r="U118" s="801"/>
      <c r="V118" s="801"/>
    </row>
    <row r="119" spans="1:22">
      <c r="A119" s="584" t="s">
        <v>55</v>
      </c>
      <c r="B119" s="585"/>
      <c r="C119" s="592" t="s">
        <v>56</v>
      </c>
      <c r="D119" s="592"/>
      <c r="E119" s="268"/>
      <c r="F119" s="271"/>
      <c r="G119" s="568">
        <f>G118+G108</f>
        <v>25155</v>
      </c>
      <c r="H119" s="1186"/>
      <c r="I119" s="799"/>
      <c r="M119" s="797"/>
      <c r="N119" s="800"/>
      <c r="R119" s="801"/>
      <c r="S119" s="801"/>
      <c r="T119" s="801"/>
      <c r="U119" s="801"/>
      <c r="V119" s="801"/>
    </row>
    <row r="120" spans="1:22" ht="10.199999999999999" customHeight="1">
      <c r="A120" s="593"/>
      <c r="B120" s="594"/>
      <c r="C120" s="595"/>
      <c r="D120" s="595"/>
      <c r="E120" s="541"/>
      <c r="F120" s="541"/>
      <c r="G120" s="596"/>
      <c r="H120" s="1186"/>
      <c r="I120" s="799"/>
      <c r="M120" s="797"/>
      <c r="N120" s="800"/>
      <c r="R120" s="801"/>
      <c r="S120" s="801"/>
      <c r="T120" s="801"/>
      <c r="U120" s="801"/>
      <c r="V120" s="801"/>
    </row>
    <row r="121" spans="1:22">
      <c r="A121" s="1057" t="s">
        <v>221</v>
      </c>
      <c r="B121" s="237" t="s">
        <v>570</v>
      </c>
      <c r="C121" s="586"/>
      <c r="D121" s="586"/>
      <c r="E121" s="267"/>
      <c r="F121" s="267"/>
      <c r="G121" s="559"/>
      <c r="H121" s="1186"/>
      <c r="I121" s="799"/>
      <c r="M121" s="797"/>
      <c r="N121" s="800"/>
      <c r="R121" s="801"/>
      <c r="S121" s="801"/>
      <c r="T121" s="801"/>
      <c r="U121" s="801"/>
      <c r="V121" s="801"/>
    </row>
    <row r="122" spans="1:22">
      <c r="A122" s="557" t="s">
        <v>220</v>
      </c>
      <c r="B122" s="146"/>
      <c r="C122" s="1268"/>
      <c r="D122" s="1268"/>
      <c r="E122" s="597"/>
      <c r="F122" s="597"/>
      <c r="G122" s="597"/>
      <c r="H122" s="1189"/>
      <c r="I122" s="799"/>
      <c r="M122" s="797"/>
      <c r="N122" s="800"/>
      <c r="R122" s="801"/>
      <c r="S122" s="801"/>
      <c r="T122" s="801"/>
      <c r="U122" s="801"/>
      <c r="V122" s="801"/>
    </row>
    <row r="123" spans="1:22">
      <c r="A123" s="1057" t="s">
        <v>218</v>
      </c>
      <c r="B123" s="237" t="s">
        <v>571</v>
      </c>
      <c r="C123" s="572"/>
      <c r="D123" s="572"/>
      <c r="E123" s="597"/>
      <c r="F123" s="597"/>
      <c r="G123" s="597"/>
      <c r="H123" s="1189"/>
      <c r="I123" s="799"/>
      <c r="M123" s="797"/>
      <c r="N123" s="800"/>
      <c r="R123" s="801"/>
      <c r="S123" s="801"/>
      <c r="T123" s="801"/>
      <c r="U123" s="801"/>
      <c r="V123" s="801"/>
    </row>
    <row r="124" spans="1:22">
      <c r="A124" s="1057" t="s">
        <v>219</v>
      </c>
      <c r="B124" s="237" t="s">
        <v>572</v>
      </c>
      <c r="C124" s="805"/>
      <c r="D124" s="805"/>
      <c r="E124" s="805"/>
      <c r="F124" s="805"/>
      <c r="G124" s="805"/>
      <c r="H124" s="1190"/>
    </row>
    <row r="125" spans="1:22">
      <c r="A125" s="1057" t="s">
        <v>228</v>
      </c>
      <c r="B125" s="237" t="s">
        <v>574</v>
      </c>
      <c r="C125" s="805"/>
      <c r="D125" s="805"/>
      <c r="E125" s="805"/>
      <c r="F125" s="805"/>
      <c r="G125" s="805"/>
      <c r="H125" s="1190"/>
    </row>
    <row r="126" spans="1:22" ht="27" customHeight="1">
      <c r="A126" s="1057" t="s">
        <v>227</v>
      </c>
      <c r="B126" s="1470" t="s">
        <v>573</v>
      </c>
      <c r="C126" s="1470"/>
      <c r="D126" s="1470"/>
      <c r="E126" s="1470"/>
      <c r="F126" s="1470"/>
      <c r="G126" s="1470"/>
      <c r="H126" s="1190"/>
    </row>
    <row r="127" spans="1:22">
      <c r="A127" s="801"/>
      <c r="B127" s="801"/>
      <c r="C127" s="805"/>
      <c r="D127" s="784"/>
      <c r="E127" s="460"/>
      <c r="F127" s="784"/>
      <c r="G127" s="460"/>
      <c r="H127" s="460"/>
    </row>
    <row r="128" spans="1:22">
      <c r="A128" s="557"/>
      <c r="B128" s="146"/>
      <c r="C128" s="805"/>
      <c r="D128" s="143"/>
      <c r="E128" s="234"/>
      <c r="F128" s="234"/>
      <c r="G128" s="276"/>
      <c r="H128" s="234"/>
    </row>
    <row r="129" spans="1:8">
      <c r="A129" s="557"/>
      <c r="B129" s="146"/>
      <c r="C129" s="805"/>
      <c r="D129" s="805"/>
      <c r="E129" s="805"/>
      <c r="F129" s="805"/>
      <c r="G129" s="805"/>
      <c r="H129" s="1190"/>
    </row>
    <row r="130" spans="1:8">
      <c r="A130" s="557"/>
      <c r="B130" s="146"/>
      <c r="C130" s="805"/>
      <c r="D130" s="805"/>
      <c r="E130" s="805"/>
      <c r="F130" s="805"/>
      <c r="G130" s="805"/>
      <c r="H130" s="1190"/>
    </row>
    <row r="131" spans="1:8">
      <c r="A131" s="557"/>
      <c r="B131" s="146"/>
      <c r="C131" s="805"/>
      <c r="D131" s="805"/>
      <c r="E131" s="805"/>
      <c r="F131" s="805"/>
      <c r="G131" s="805"/>
      <c r="H131" s="1190"/>
    </row>
  </sheetData>
  <autoFilter ref="A13:Z35">
    <filterColumn colId="7"/>
  </autoFilter>
  <mergeCells count="7">
    <mergeCell ref="B126:G126"/>
    <mergeCell ref="B12:G12"/>
    <mergeCell ref="A1:G1"/>
    <mergeCell ref="A2:G2"/>
    <mergeCell ref="A3:G3"/>
    <mergeCell ref="D11:E11"/>
    <mergeCell ref="F11:G11"/>
  </mergeCells>
  <printOptions horizontalCentered="1"/>
  <pageMargins left="0.55118110236220474" right="0.55118110236220474" top="0.74803149606299213" bottom="1.5748031496062993" header="0.51181102362204722" footer="1.1811023622047245"/>
  <pageSetup paperSize="9" scale="95" fitToHeight="15" orientation="portrait" blackAndWhite="1" useFirstPageNumber="1" r:id="rId1"/>
  <headerFooter alignWithMargins="0">
    <oddHeader xml:space="preserve">&amp;C   </oddHeader>
    <oddFooter>&amp;C&amp;"Times New Roman,Bold"&amp;P</oddFooter>
  </headerFooter>
  <drawing r:id="rId2"/>
</worksheet>
</file>

<file path=xl/worksheets/sheet4.xml><?xml version="1.0" encoding="utf-8"?>
<worksheet xmlns="http://schemas.openxmlformats.org/spreadsheetml/2006/main" xmlns:r="http://schemas.openxmlformats.org/officeDocument/2006/relationships">
  <sheetPr syncVertical="1" syncRef="A25" transitionEvaluation="1" codeName="Sheet7">
    <tabColor rgb="FFFF0000"/>
  </sheetPr>
  <dimension ref="A1:AE64"/>
  <sheetViews>
    <sheetView view="pageBreakPreview" topLeftCell="A25" zoomScaleNormal="105" zoomScaleSheetLayoutView="100" workbookViewId="0">
      <selection activeCell="I1" sqref="I1:S1048576"/>
    </sheetView>
  </sheetViews>
  <sheetFormatPr defaultColWidth="9.109375" defaultRowHeight="13.2"/>
  <cols>
    <col min="1" max="1" width="6.44140625" style="148" customWidth="1"/>
    <col min="2" max="2" width="8.109375" style="149" customWidth="1"/>
    <col min="3" max="3" width="35.77734375" style="239" customWidth="1"/>
    <col min="4" max="4" width="11.109375" style="239" customWidth="1"/>
    <col min="5" max="5" width="9.44140625" style="239" customWidth="1"/>
    <col min="6" max="6" width="11.109375" style="239" customWidth="1"/>
    <col min="7" max="7" width="8.5546875" style="239" customWidth="1"/>
    <col min="8" max="8" width="3.33203125" style="829" bestFit="1" customWidth="1"/>
    <col min="9" max="9" width="5.6640625" style="152" customWidth="1"/>
    <col min="10" max="10" width="7.6640625" style="152" customWidth="1"/>
    <col min="11" max="11" width="7.88671875" style="152" customWidth="1"/>
    <col min="12" max="12" width="7.109375" style="152" customWidth="1"/>
    <col min="13" max="13" width="10.5546875" style="153" customWidth="1"/>
    <col min="14" max="17" width="5.6640625" style="152" customWidth="1"/>
    <col min="18" max="18" width="9.5546875" style="153" customWidth="1"/>
    <col min="19" max="19" width="5.6640625" style="152" customWidth="1"/>
    <col min="20" max="22" width="9.109375" style="152"/>
    <col min="23" max="23" width="9.109375" style="153"/>
    <col min="24" max="31" width="9.109375" style="152"/>
    <col min="32" max="16384" width="9.109375" style="239"/>
  </cols>
  <sheetData>
    <row r="1" spans="1:31">
      <c r="A1" s="1482" t="s">
        <v>119</v>
      </c>
      <c r="B1" s="1482"/>
      <c r="C1" s="1482"/>
      <c r="D1" s="1482"/>
      <c r="E1" s="1482"/>
      <c r="F1" s="1482"/>
      <c r="G1" s="1482"/>
      <c r="H1" s="1235"/>
      <c r="L1" s="153"/>
      <c r="M1" s="152"/>
      <c r="Q1" s="153"/>
      <c r="R1" s="152"/>
      <c r="V1" s="153"/>
      <c r="W1" s="152"/>
      <c r="AE1" s="239"/>
    </row>
    <row r="2" spans="1:31">
      <c r="A2" s="1482" t="s">
        <v>212</v>
      </c>
      <c r="B2" s="1482"/>
      <c r="C2" s="1482"/>
      <c r="D2" s="1482"/>
      <c r="E2" s="1482"/>
      <c r="F2" s="1482"/>
      <c r="G2" s="1482"/>
      <c r="H2" s="1235"/>
      <c r="L2" s="153"/>
      <c r="M2" s="152"/>
      <c r="Q2" s="153"/>
      <c r="R2" s="152"/>
      <c r="V2" s="153"/>
      <c r="W2" s="152"/>
      <c r="AE2" s="239"/>
    </row>
    <row r="3" spans="1:31">
      <c r="A3" s="1472" t="s">
        <v>429</v>
      </c>
      <c r="B3" s="1472"/>
      <c r="C3" s="1472"/>
      <c r="D3" s="1472"/>
      <c r="E3" s="1472"/>
      <c r="F3" s="1472"/>
      <c r="G3" s="1472"/>
      <c r="H3" s="1232"/>
    </row>
    <row r="4" spans="1:31" ht="13.8">
      <c r="A4" s="35"/>
      <c r="B4" s="1473"/>
      <c r="C4" s="1473"/>
      <c r="D4" s="1473"/>
      <c r="E4" s="1473"/>
      <c r="F4" s="1473"/>
      <c r="G4" s="1473"/>
      <c r="H4" s="430"/>
    </row>
    <row r="5" spans="1:31">
      <c r="A5" s="35"/>
      <c r="B5" s="31"/>
      <c r="C5" s="31"/>
      <c r="D5" s="36"/>
      <c r="E5" s="37" t="s">
        <v>11</v>
      </c>
      <c r="F5" s="37" t="s">
        <v>12</v>
      </c>
      <c r="G5" s="37" t="s">
        <v>116</v>
      </c>
      <c r="H5" s="41"/>
    </row>
    <row r="6" spans="1:31">
      <c r="A6" s="35"/>
      <c r="B6" s="38" t="s">
        <v>13</v>
      </c>
      <c r="C6" s="31" t="s">
        <v>14</v>
      </c>
      <c r="D6" s="39" t="s">
        <v>56</v>
      </c>
      <c r="E6" s="33">
        <v>393981</v>
      </c>
      <c r="F6" s="33">
        <v>977270</v>
      </c>
      <c r="G6" s="33">
        <f>SUM(E6:F6)</f>
        <v>1371251</v>
      </c>
      <c r="H6" s="39"/>
    </row>
    <row r="7" spans="1:31">
      <c r="A7" s="35"/>
      <c r="B7" s="38" t="s">
        <v>15</v>
      </c>
      <c r="C7" s="40" t="s">
        <v>16</v>
      </c>
      <c r="D7" s="41"/>
      <c r="E7" s="34"/>
      <c r="F7" s="34"/>
      <c r="G7" s="34"/>
      <c r="H7" s="41"/>
    </row>
    <row r="8" spans="1:31">
      <c r="A8" s="35"/>
      <c r="B8" s="38"/>
      <c r="C8" s="40" t="s">
        <v>112</v>
      </c>
      <c r="D8" s="41" t="s">
        <v>56</v>
      </c>
      <c r="E8" s="477">
        <f>G27</f>
        <v>2069</v>
      </c>
      <c r="F8" s="461">
        <f>G45</f>
        <v>1100000</v>
      </c>
      <c r="G8" s="34">
        <f>SUM(E8:F8)</f>
        <v>1102069</v>
      </c>
      <c r="H8" s="41"/>
    </row>
    <row r="9" spans="1:31">
      <c r="A9" s="35"/>
      <c r="B9" s="42" t="s">
        <v>55</v>
      </c>
      <c r="C9" s="31" t="s">
        <v>27</v>
      </c>
      <c r="D9" s="43" t="s">
        <v>56</v>
      </c>
      <c r="E9" s="44">
        <f>SUM(E6:E8)</f>
        <v>396050</v>
      </c>
      <c r="F9" s="44">
        <f>SUM(F6:F8)</f>
        <v>2077270</v>
      </c>
      <c r="G9" s="44">
        <f>SUM(E9:F9)</f>
        <v>2473320</v>
      </c>
      <c r="H9" s="39"/>
    </row>
    <row r="10" spans="1:31">
      <c r="A10" s="35"/>
      <c r="B10" s="38"/>
      <c r="C10" s="31"/>
      <c r="D10" s="32"/>
      <c r="E10" s="32"/>
      <c r="F10" s="39"/>
      <c r="G10" s="32"/>
      <c r="H10" s="39"/>
    </row>
    <row r="11" spans="1:31">
      <c r="A11" s="35"/>
      <c r="B11" s="38" t="s">
        <v>28</v>
      </c>
      <c r="C11" s="31" t="s">
        <v>29</v>
      </c>
      <c r="D11" s="31"/>
      <c r="E11" s="31"/>
      <c r="F11" s="45"/>
      <c r="G11" s="31"/>
      <c r="H11" s="45"/>
    </row>
    <row r="12" spans="1:31" s="1" customFormat="1">
      <c r="A12" s="148"/>
      <c r="B12" s="149"/>
      <c r="C12" s="147"/>
      <c r="D12" s="147"/>
      <c r="E12" s="147"/>
      <c r="F12" s="147"/>
      <c r="G12" s="147"/>
      <c r="H12" s="1233"/>
      <c r="I12" s="1475"/>
      <c r="J12" s="1475"/>
      <c r="K12" s="1475"/>
      <c r="L12" s="1475"/>
      <c r="M12" s="1475"/>
      <c r="N12" s="1476"/>
      <c r="O12" s="1476"/>
      <c r="P12" s="1476"/>
      <c r="Q12" s="1476"/>
      <c r="R12" s="1476"/>
    </row>
    <row r="13" spans="1:31" s="1" customFormat="1" ht="13.8" thickBot="1">
      <c r="A13" s="46"/>
      <c r="B13" s="1474" t="s">
        <v>104</v>
      </c>
      <c r="C13" s="1474"/>
      <c r="D13" s="1474"/>
      <c r="E13" s="1474"/>
      <c r="F13" s="1474"/>
      <c r="G13" s="1474"/>
      <c r="H13" s="431"/>
      <c r="I13" s="1477"/>
      <c r="J13" s="1477"/>
      <c r="K13" s="1477"/>
      <c r="L13" s="1477"/>
      <c r="M13" s="1477"/>
      <c r="N13" s="1471"/>
      <c r="O13" s="1471"/>
      <c r="P13" s="1471"/>
      <c r="Q13" s="1471"/>
      <c r="R13" s="1471"/>
    </row>
    <row r="14" spans="1:31" s="1" customFormat="1" ht="14.4" thickTop="1" thickBot="1">
      <c r="A14" s="46"/>
      <c r="B14" s="262"/>
      <c r="C14" s="262" t="s">
        <v>30</v>
      </c>
      <c r="D14" s="262"/>
      <c r="E14" s="262"/>
      <c r="F14" s="262"/>
      <c r="G14" s="47" t="s">
        <v>55</v>
      </c>
      <c r="H14" s="41"/>
      <c r="I14" s="114"/>
      <c r="J14" s="114"/>
      <c r="K14" s="114"/>
      <c r="L14" s="114"/>
      <c r="M14" s="115"/>
      <c r="N14" s="116"/>
      <c r="O14" s="116"/>
      <c r="P14" s="116"/>
      <c r="Q14" s="116"/>
      <c r="R14" s="243"/>
    </row>
    <row r="15" spans="1:31" s="1" customFormat="1" ht="13.8" thickTop="1">
      <c r="A15" s="148"/>
      <c r="B15" s="149"/>
      <c r="C15" s="599" t="s">
        <v>59</v>
      </c>
      <c r="D15" s="545"/>
      <c r="E15" s="536"/>
      <c r="F15" s="536"/>
      <c r="G15" s="5"/>
      <c r="H15" s="1233"/>
      <c r="I15" s="598"/>
      <c r="J15" s="598"/>
      <c r="K15" s="598"/>
      <c r="L15" s="4"/>
      <c r="M15" s="393"/>
    </row>
    <row r="16" spans="1:31" s="1" customFormat="1">
      <c r="A16" s="154" t="s">
        <v>60</v>
      </c>
      <c r="B16" s="155">
        <v>2059</v>
      </c>
      <c r="C16" s="156" t="s">
        <v>125</v>
      </c>
      <c r="D16" s="151"/>
      <c r="E16" s="536"/>
      <c r="F16" s="536"/>
      <c r="G16" s="150"/>
      <c r="H16" s="831"/>
      <c r="I16" s="152"/>
      <c r="J16" s="152"/>
      <c r="K16" s="152"/>
      <c r="L16" s="4"/>
      <c r="M16" s="393"/>
    </row>
    <row r="17" spans="1:31">
      <c r="B17" s="149">
        <v>80</v>
      </c>
      <c r="C17" s="160" t="s">
        <v>49</v>
      </c>
      <c r="D17" s="284"/>
      <c r="E17" s="272"/>
      <c r="F17" s="272"/>
      <c r="G17" s="166"/>
      <c r="H17" s="1182"/>
      <c r="W17" s="152"/>
      <c r="AA17" s="239"/>
      <c r="AB17" s="239"/>
      <c r="AC17" s="239"/>
      <c r="AD17" s="239"/>
      <c r="AE17" s="239"/>
    </row>
    <row r="18" spans="1:31" ht="15" customHeight="1">
      <c r="B18" s="155">
        <v>80.001000000000005</v>
      </c>
      <c r="C18" s="156" t="s">
        <v>61</v>
      </c>
      <c r="D18" s="284"/>
      <c r="E18" s="272"/>
      <c r="F18" s="272"/>
      <c r="G18" s="166"/>
      <c r="H18" s="1182"/>
      <c r="W18" s="152"/>
      <c r="AA18" s="239"/>
      <c r="AB18" s="239"/>
      <c r="AC18" s="239"/>
      <c r="AD18" s="239"/>
      <c r="AE18" s="239"/>
    </row>
    <row r="19" spans="1:31" ht="15" customHeight="1">
      <c r="B19" s="149">
        <v>61</v>
      </c>
      <c r="C19" s="160" t="s">
        <v>295</v>
      </c>
      <c r="D19" s="284"/>
      <c r="E19" s="272"/>
      <c r="F19" s="272"/>
      <c r="G19" s="166"/>
      <c r="H19" s="1182"/>
      <c r="W19" s="152"/>
      <c r="AA19" s="239"/>
      <c r="AB19" s="239"/>
      <c r="AC19" s="239"/>
      <c r="AD19" s="239"/>
      <c r="AE19" s="239"/>
    </row>
    <row r="20" spans="1:31" ht="15" customHeight="1">
      <c r="B20" s="159">
        <v>44</v>
      </c>
      <c r="C20" s="161" t="s">
        <v>296</v>
      </c>
      <c r="D20" s="284"/>
      <c r="E20" s="272"/>
      <c r="F20" s="272"/>
      <c r="G20" s="166"/>
      <c r="H20" s="1182"/>
      <c r="W20" s="152"/>
      <c r="AA20" s="239"/>
      <c r="AB20" s="239"/>
      <c r="AC20" s="239"/>
      <c r="AD20" s="239"/>
      <c r="AE20" s="239"/>
    </row>
    <row r="21" spans="1:31" ht="15" customHeight="1">
      <c r="A21" s="1234"/>
      <c r="B21" s="162" t="s">
        <v>277</v>
      </c>
      <c r="C21" s="808" t="s">
        <v>269</v>
      </c>
      <c r="D21" s="267"/>
      <c r="E21" s="265"/>
      <c r="F21" s="267"/>
      <c r="G21" s="265">
        <v>2069</v>
      </c>
      <c r="H21" s="1163" t="s">
        <v>218</v>
      </c>
      <c r="W21" s="152"/>
      <c r="AA21" s="239"/>
      <c r="AB21" s="239"/>
      <c r="AC21" s="239"/>
      <c r="AD21" s="239"/>
      <c r="AE21" s="239"/>
    </row>
    <row r="22" spans="1:31" ht="15" customHeight="1">
      <c r="A22" s="1234" t="s">
        <v>55</v>
      </c>
      <c r="B22" s="159">
        <v>44</v>
      </c>
      <c r="C22" s="161" t="s">
        <v>296</v>
      </c>
      <c r="D22" s="265"/>
      <c r="E22" s="268"/>
      <c r="F22" s="271"/>
      <c r="G22" s="268">
        <f>SUM(G21:G21)</f>
        <v>2069</v>
      </c>
      <c r="H22" s="1163"/>
      <c r="W22" s="152"/>
      <c r="AA22" s="239"/>
      <c r="AB22" s="239"/>
      <c r="AC22" s="239"/>
      <c r="AD22" s="239"/>
      <c r="AE22" s="239"/>
    </row>
    <row r="23" spans="1:31" ht="15" customHeight="1">
      <c r="A23" s="1234" t="s">
        <v>55</v>
      </c>
      <c r="B23" s="162">
        <v>61</v>
      </c>
      <c r="C23" s="161" t="s">
        <v>295</v>
      </c>
      <c r="D23" s="284"/>
      <c r="E23" s="269"/>
      <c r="F23" s="269"/>
      <c r="G23" s="1059">
        <f>G22</f>
        <v>2069</v>
      </c>
      <c r="H23" s="1183"/>
      <c r="W23" s="152"/>
      <c r="AA23" s="239"/>
      <c r="AB23" s="239"/>
      <c r="AC23" s="239"/>
      <c r="AD23" s="239"/>
      <c r="AE23" s="239"/>
    </row>
    <row r="24" spans="1:31" ht="15" customHeight="1">
      <c r="A24" s="1234" t="s">
        <v>55</v>
      </c>
      <c r="B24" s="167">
        <v>80.001000000000005</v>
      </c>
      <c r="C24" s="168" t="s">
        <v>61</v>
      </c>
      <c r="D24" s="284"/>
      <c r="E24" s="269"/>
      <c r="F24" s="269"/>
      <c r="G24" s="1059">
        <f>G23</f>
        <v>2069</v>
      </c>
      <c r="H24" s="1183"/>
      <c r="W24" s="152"/>
      <c r="AA24" s="239"/>
      <c r="AB24" s="239"/>
      <c r="AC24" s="239"/>
      <c r="AD24" s="239"/>
      <c r="AE24" s="239"/>
    </row>
    <row r="25" spans="1:31" ht="15" customHeight="1">
      <c r="A25" s="1234" t="s">
        <v>55</v>
      </c>
      <c r="B25" s="162">
        <v>80</v>
      </c>
      <c r="C25" s="161" t="s">
        <v>49</v>
      </c>
      <c r="D25" s="284"/>
      <c r="E25" s="269"/>
      <c r="F25" s="269"/>
      <c r="G25" s="1059">
        <f>G24</f>
        <v>2069</v>
      </c>
      <c r="H25" s="1183"/>
      <c r="W25" s="152"/>
      <c r="AA25" s="239"/>
      <c r="AB25" s="239"/>
      <c r="AC25" s="239"/>
      <c r="AD25" s="239"/>
      <c r="AE25" s="239"/>
    </row>
    <row r="26" spans="1:31" ht="15" customHeight="1">
      <c r="A26" s="1234" t="s">
        <v>55</v>
      </c>
      <c r="B26" s="167">
        <v>2059</v>
      </c>
      <c r="C26" s="168" t="s">
        <v>125</v>
      </c>
      <c r="D26" s="284"/>
      <c r="E26" s="269"/>
      <c r="F26" s="269"/>
      <c r="G26" s="1059">
        <f>G25</f>
        <v>2069</v>
      </c>
      <c r="H26" s="1182"/>
      <c r="W26" s="152"/>
      <c r="AA26" s="239"/>
      <c r="AB26" s="239"/>
      <c r="AC26" s="239"/>
      <c r="AD26" s="239"/>
      <c r="AE26" s="239"/>
    </row>
    <row r="27" spans="1:31" ht="15" customHeight="1">
      <c r="A27" s="169" t="s">
        <v>55</v>
      </c>
      <c r="B27" s="170"/>
      <c r="C27" s="809" t="s">
        <v>59</v>
      </c>
      <c r="D27" s="268"/>
      <c r="E27" s="268"/>
      <c r="F27" s="271"/>
      <c r="G27" s="268">
        <f>G26</f>
        <v>2069</v>
      </c>
      <c r="H27" s="1163"/>
      <c r="W27" s="152"/>
      <c r="AA27" s="239"/>
      <c r="AB27" s="239"/>
      <c r="AC27" s="239"/>
      <c r="AD27" s="239"/>
      <c r="AE27" s="239"/>
    </row>
    <row r="28" spans="1:31">
      <c r="A28" s="1234"/>
      <c r="B28" s="162"/>
      <c r="C28" s="168"/>
      <c r="D28" s="265"/>
      <c r="E28" s="540"/>
      <c r="F28" s="541"/>
      <c r="G28" s="540"/>
      <c r="H28" s="1163"/>
      <c r="W28" s="152"/>
      <c r="AA28" s="239"/>
      <c r="AB28" s="239"/>
      <c r="AC28" s="239"/>
      <c r="AD28" s="239"/>
      <c r="AE28" s="239"/>
    </row>
    <row r="29" spans="1:31">
      <c r="C29" s="156" t="s">
        <v>18</v>
      </c>
      <c r="D29" s="284"/>
      <c r="E29" s="267"/>
      <c r="F29" s="267"/>
      <c r="G29" s="165"/>
      <c r="H29" s="1183"/>
      <c r="W29" s="152"/>
      <c r="AA29" s="239"/>
      <c r="AB29" s="239"/>
      <c r="AC29" s="239"/>
      <c r="AD29" s="239"/>
      <c r="AE29" s="239"/>
    </row>
    <row r="30" spans="1:31">
      <c r="A30" s="154" t="s">
        <v>60</v>
      </c>
      <c r="B30" s="155">
        <v>4059</v>
      </c>
      <c r="C30" s="156" t="s">
        <v>169</v>
      </c>
      <c r="D30" s="284"/>
      <c r="E30" s="267"/>
      <c r="F30" s="267"/>
      <c r="G30" s="165"/>
      <c r="H30" s="1183"/>
      <c r="W30" s="152"/>
      <c r="AA30" s="239"/>
      <c r="AB30" s="239"/>
      <c r="AC30" s="239"/>
      <c r="AD30" s="239"/>
      <c r="AE30" s="239"/>
    </row>
    <row r="31" spans="1:31">
      <c r="A31" s="1234"/>
      <c r="B31" s="162">
        <v>60</v>
      </c>
      <c r="C31" s="160" t="s">
        <v>52</v>
      </c>
      <c r="D31" s="267"/>
      <c r="E31" s="265"/>
      <c r="F31" s="267"/>
      <c r="G31" s="265"/>
      <c r="H31" s="1163"/>
      <c r="W31" s="152"/>
      <c r="AA31" s="239"/>
      <c r="AB31" s="239"/>
      <c r="AC31" s="239"/>
      <c r="AD31" s="239"/>
      <c r="AE31" s="239"/>
    </row>
    <row r="32" spans="1:31">
      <c r="B32" s="155">
        <v>60.051000000000002</v>
      </c>
      <c r="C32" s="156" t="s">
        <v>51</v>
      </c>
      <c r="D32" s="267"/>
      <c r="E32" s="265"/>
      <c r="F32" s="267"/>
      <c r="G32" s="265"/>
      <c r="H32" s="1163"/>
      <c r="W32" s="152"/>
      <c r="AA32" s="239"/>
      <c r="AB32" s="239"/>
      <c r="AC32" s="239"/>
      <c r="AD32" s="239"/>
      <c r="AE32" s="239"/>
    </row>
    <row r="33" spans="1:31">
      <c r="B33" s="240">
        <v>3</v>
      </c>
      <c r="C33" s="157" t="s">
        <v>167</v>
      </c>
      <c r="D33" s="267"/>
      <c r="E33" s="265"/>
      <c r="F33" s="267"/>
      <c r="G33" s="265"/>
      <c r="H33" s="1163"/>
      <c r="W33" s="152"/>
      <c r="AA33" s="239"/>
      <c r="AB33" s="239"/>
      <c r="AC33" s="239"/>
      <c r="AD33" s="239"/>
      <c r="AE33" s="239"/>
    </row>
    <row r="34" spans="1:31">
      <c r="A34" s="1234"/>
      <c r="B34" s="162">
        <v>45</v>
      </c>
      <c r="C34" s="161" t="s">
        <v>19</v>
      </c>
      <c r="D34" s="284"/>
      <c r="E34" s="267"/>
      <c r="F34" s="267"/>
      <c r="G34" s="165"/>
      <c r="H34" s="1183"/>
      <c r="W34" s="152"/>
      <c r="AA34" s="239"/>
      <c r="AB34" s="239"/>
      <c r="AC34" s="239"/>
      <c r="AD34" s="239"/>
      <c r="AE34" s="239"/>
    </row>
    <row r="35" spans="1:31" ht="39.6">
      <c r="A35" s="1061" t="s">
        <v>221</v>
      </c>
      <c r="B35" s="162" t="s">
        <v>554</v>
      </c>
      <c r="C35" s="161" t="s">
        <v>694</v>
      </c>
      <c r="D35" s="267"/>
      <c r="E35" s="265"/>
      <c r="F35" s="267"/>
      <c r="G35" s="265">
        <v>300000</v>
      </c>
      <c r="H35" s="1163"/>
      <c r="W35" s="152"/>
      <c r="AA35" s="239"/>
      <c r="AB35" s="239"/>
      <c r="AC35" s="239"/>
      <c r="AD35" s="239"/>
      <c r="AE35" s="239"/>
    </row>
    <row r="36" spans="1:31" ht="68.400000000000006" customHeight="1">
      <c r="A36" s="1061" t="s">
        <v>221</v>
      </c>
      <c r="B36" s="162" t="s">
        <v>555</v>
      </c>
      <c r="C36" s="161" t="s">
        <v>624</v>
      </c>
      <c r="D36" s="267"/>
      <c r="E36" s="265"/>
      <c r="F36" s="267"/>
      <c r="G36" s="265">
        <v>300000</v>
      </c>
      <c r="H36" s="1163"/>
      <c r="W36" s="152"/>
      <c r="AA36" s="239"/>
      <c r="AB36" s="239"/>
      <c r="AC36" s="239"/>
      <c r="AD36" s="239"/>
      <c r="AE36" s="239"/>
    </row>
    <row r="37" spans="1:31" ht="54.6" customHeight="1">
      <c r="A37" s="1061" t="s">
        <v>221</v>
      </c>
      <c r="B37" s="162" t="s">
        <v>556</v>
      </c>
      <c r="C37" s="161" t="s">
        <v>625</v>
      </c>
      <c r="D37" s="267"/>
      <c r="E37" s="265"/>
      <c r="F37" s="267"/>
      <c r="G37" s="265">
        <v>100000</v>
      </c>
      <c r="H37" s="1163"/>
      <c r="W37" s="152"/>
      <c r="AA37" s="239"/>
      <c r="AB37" s="239"/>
      <c r="AC37" s="239"/>
      <c r="AD37" s="239"/>
      <c r="AE37" s="239"/>
    </row>
    <row r="38" spans="1:31" ht="40.200000000000003" customHeight="1">
      <c r="A38" s="1061" t="s">
        <v>221</v>
      </c>
      <c r="B38" s="162" t="s">
        <v>557</v>
      </c>
      <c r="C38" s="161" t="s">
        <v>626</v>
      </c>
      <c r="D38" s="267"/>
      <c r="E38" s="265"/>
      <c r="F38" s="267"/>
      <c r="G38" s="265">
        <v>300000</v>
      </c>
      <c r="H38" s="1163"/>
      <c r="W38" s="152"/>
      <c r="AA38" s="239"/>
      <c r="AB38" s="239"/>
      <c r="AC38" s="239"/>
      <c r="AD38" s="239"/>
      <c r="AE38" s="239"/>
    </row>
    <row r="39" spans="1:31" ht="28.8" customHeight="1">
      <c r="A39" s="1061" t="s">
        <v>221</v>
      </c>
      <c r="B39" s="162" t="s">
        <v>558</v>
      </c>
      <c r="C39" s="161" t="s">
        <v>627</v>
      </c>
      <c r="D39" s="267"/>
      <c r="E39" s="270"/>
      <c r="F39" s="269"/>
      <c r="G39" s="270">
        <v>100000</v>
      </c>
      <c r="H39" s="1163"/>
      <c r="W39" s="152"/>
      <c r="AA39" s="239"/>
      <c r="AB39" s="239"/>
      <c r="AC39" s="239"/>
      <c r="AD39" s="239"/>
      <c r="AE39" s="239"/>
    </row>
    <row r="40" spans="1:31" ht="14.4" customHeight="1">
      <c r="A40" s="1234" t="s">
        <v>55</v>
      </c>
      <c r="B40" s="162">
        <v>45</v>
      </c>
      <c r="C40" s="161" t="s">
        <v>19</v>
      </c>
      <c r="D40" s="267"/>
      <c r="E40" s="272"/>
      <c r="F40" s="272"/>
      <c r="G40" s="1041">
        <f>SUM(G35:G39)</f>
        <v>1100000</v>
      </c>
      <c r="H40" s="1184" t="s">
        <v>219</v>
      </c>
      <c r="W40" s="152"/>
      <c r="AA40" s="239"/>
      <c r="AB40" s="239"/>
      <c r="AC40" s="239"/>
      <c r="AD40" s="239"/>
      <c r="AE40" s="239"/>
    </row>
    <row r="41" spans="1:31" ht="14.4" customHeight="1">
      <c r="A41" s="1307" t="s">
        <v>55</v>
      </c>
      <c r="B41" s="1358" t="s">
        <v>50</v>
      </c>
      <c r="C41" s="1309" t="s">
        <v>167</v>
      </c>
      <c r="D41" s="269"/>
      <c r="E41" s="268"/>
      <c r="F41" s="271"/>
      <c r="G41" s="268">
        <f t="shared" ref="G41:G43" si="0">G40</f>
        <v>1100000</v>
      </c>
      <c r="H41" s="1163"/>
      <c r="W41" s="152"/>
      <c r="AA41" s="239"/>
      <c r="AB41" s="239"/>
      <c r="AC41" s="239"/>
      <c r="AD41" s="239"/>
      <c r="AE41" s="239"/>
    </row>
    <row r="42" spans="1:31" ht="14.4" customHeight="1">
      <c r="A42" s="1252" t="s">
        <v>55</v>
      </c>
      <c r="B42" s="167">
        <v>60.051000000000002</v>
      </c>
      <c r="C42" s="168" t="s">
        <v>51</v>
      </c>
      <c r="D42" s="267"/>
      <c r="E42" s="270"/>
      <c r="F42" s="269"/>
      <c r="G42" s="270">
        <f t="shared" si="0"/>
        <v>1100000</v>
      </c>
      <c r="H42" s="1163"/>
      <c r="W42" s="152"/>
      <c r="AA42" s="239"/>
      <c r="AB42" s="239"/>
      <c r="AC42" s="239"/>
      <c r="AD42" s="239"/>
      <c r="AE42" s="239"/>
    </row>
    <row r="43" spans="1:31" ht="14.4" customHeight="1">
      <c r="A43" s="1307" t="s">
        <v>55</v>
      </c>
      <c r="B43" s="1308">
        <v>60</v>
      </c>
      <c r="C43" s="1309" t="s">
        <v>52</v>
      </c>
      <c r="D43" s="269"/>
      <c r="E43" s="270"/>
      <c r="F43" s="269"/>
      <c r="G43" s="270">
        <f t="shared" si="0"/>
        <v>1100000</v>
      </c>
      <c r="H43" s="1163"/>
      <c r="W43" s="152"/>
      <c r="AA43" s="239"/>
      <c r="AB43" s="239"/>
      <c r="AC43" s="239"/>
      <c r="AD43" s="239"/>
      <c r="AE43" s="239"/>
    </row>
    <row r="44" spans="1:31" ht="14.4" customHeight="1">
      <c r="A44" s="1234" t="s">
        <v>55</v>
      </c>
      <c r="B44" s="167">
        <v>4059</v>
      </c>
      <c r="C44" s="168" t="s">
        <v>169</v>
      </c>
      <c r="D44" s="269"/>
      <c r="E44" s="268"/>
      <c r="F44" s="271"/>
      <c r="G44" s="268">
        <f>G43</f>
        <v>1100000</v>
      </c>
      <c r="H44" s="1163"/>
      <c r="W44" s="152"/>
      <c r="AA44" s="239"/>
      <c r="AB44" s="239"/>
      <c r="AC44" s="239"/>
      <c r="AD44" s="239"/>
      <c r="AE44" s="239"/>
    </row>
    <row r="45" spans="1:31" ht="14.4" customHeight="1">
      <c r="A45" s="169" t="s">
        <v>55</v>
      </c>
      <c r="B45" s="170"/>
      <c r="C45" s="171" t="s">
        <v>18</v>
      </c>
      <c r="D45" s="269"/>
      <c r="E45" s="270"/>
      <c r="F45" s="269"/>
      <c r="G45" s="270">
        <f t="shared" ref="G45" si="1">G44</f>
        <v>1100000</v>
      </c>
      <c r="H45" s="1163"/>
      <c r="W45" s="152"/>
      <c r="AA45" s="239"/>
      <c r="AB45" s="239"/>
      <c r="AC45" s="239"/>
      <c r="AD45" s="239"/>
      <c r="AE45" s="239"/>
    </row>
    <row r="46" spans="1:31" ht="14.4" customHeight="1">
      <c r="A46" s="169" t="s">
        <v>55</v>
      </c>
      <c r="B46" s="170"/>
      <c r="C46" s="171" t="s">
        <v>56</v>
      </c>
      <c r="D46" s="1060"/>
      <c r="E46" s="271"/>
      <c r="F46" s="271"/>
      <c r="G46" s="172">
        <f>G45+G27</f>
        <v>1102069</v>
      </c>
      <c r="H46" s="1183"/>
      <c r="W46" s="152"/>
      <c r="AA46" s="239"/>
      <c r="AB46" s="239"/>
      <c r="AC46" s="239"/>
      <c r="AD46" s="239"/>
      <c r="AE46" s="239"/>
    </row>
    <row r="47" spans="1:31">
      <c r="A47" s="1234"/>
      <c r="B47" s="162"/>
      <c r="C47" s="150"/>
      <c r="D47" s="241"/>
      <c r="E47" s="241"/>
      <c r="F47" s="241"/>
      <c r="G47" s="241"/>
      <c r="H47" s="831"/>
    </row>
    <row r="48" spans="1:31">
      <c r="A48" s="1057" t="s">
        <v>221</v>
      </c>
      <c r="B48" s="237" t="s">
        <v>570</v>
      </c>
      <c r="C48" s="586"/>
      <c r="D48" s="241"/>
      <c r="E48" s="241"/>
      <c r="F48" s="241"/>
      <c r="G48" s="241"/>
      <c r="H48" s="831"/>
    </row>
    <row r="49" spans="1:8">
      <c r="A49" s="557" t="s">
        <v>220</v>
      </c>
      <c r="B49" s="146"/>
      <c r="C49" s="1231"/>
      <c r="D49" s="241"/>
      <c r="E49" s="241"/>
      <c r="F49" s="241"/>
      <c r="G49" s="241"/>
      <c r="H49" s="831"/>
    </row>
    <row r="50" spans="1:8">
      <c r="A50" s="1061" t="s">
        <v>218</v>
      </c>
      <c r="B50" s="237" t="s">
        <v>572</v>
      </c>
      <c r="C50" s="150"/>
      <c r="D50" s="241"/>
      <c r="E50" s="241"/>
      <c r="F50" s="241"/>
      <c r="G50" s="241"/>
      <c r="H50" s="831"/>
    </row>
    <row r="51" spans="1:8">
      <c r="A51" s="1061" t="s">
        <v>219</v>
      </c>
      <c r="B51" s="237" t="s">
        <v>574</v>
      </c>
      <c r="C51" s="150"/>
      <c r="D51" s="241"/>
      <c r="E51" s="241"/>
      <c r="F51" s="241"/>
      <c r="G51" s="241"/>
      <c r="H51" s="831"/>
    </row>
    <row r="52" spans="1:8">
      <c r="A52" s="1234"/>
      <c r="B52" s="162"/>
      <c r="C52" s="150"/>
      <c r="D52" s="241"/>
      <c r="E52" s="241"/>
      <c r="F52" s="241"/>
      <c r="G52" s="241"/>
      <c r="H52" s="831"/>
    </row>
    <row r="53" spans="1:8">
      <c r="A53" s="1234"/>
      <c r="B53" s="162"/>
      <c r="C53" s="150"/>
      <c r="D53" s="241"/>
      <c r="E53" s="241"/>
      <c r="F53" s="241"/>
      <c r="G53" s="241"/>
      <c r="H53" s="831"/>
    </row>
    <row r="54" spans="1:8">
      <c r="A54" s="1234"/>
      <c r="B54" s="162"/>
      <c r="C54" s="241"/>
      <c r="D54" s="241"/>
      <c r="E54" s="241"/>
      <c r="F54" s="241"/>
      <c r="G54" s="241"/>
      <c r="H54" s="831"/>
    </row>
    <row r="55" spans="1:8">
      <c r="A55" s="1234"/>
      <c r="B55" s="162"/>
      <c r="C55" s="241"/>
      <c r="D55" s="241"/>
      <c r="E55" s="241"/>
      <c r="F55" s="241"/>
      <c r="G55" s="241"/>
      <c r="H55" s="831"/>
    </row>
    <row r="56" spans="1:8">
      <c r="A56" s="1234"/>
      <c r="B56" s="162"/>
      <c r="C56" s="241"/>
      <c r="D56" s="241"/>
      <c r="E56" s="241"/>
      <c r="F56" s="241"/>
      <c r="G56" s="241"/>
      <c r="H56" s="831"/>
    </row>
    <row r="57" spans="1:8">
      <c r="A57" s="1234"/>
      <c r="B57" s="162"/>
      <c r="C57" s="241"/>
      <c r="D57" s="241"/>
      <c r="E57" s="241"/>
      <c r="F57" s="241"/>
      <c r="G57" s="241"/>
      <c r="H57" s="831"/>
    </row>
    <row r="58" spans="1:8">
      <c r="A58" s="1234"/>
      <c r="B58" s="1481"/>
      <c r="C58" s="1481"/>
      <c r="D58" s="241"/>
      <c r="E58" s="241"/>
      <c r="F58" s="241"/>
      <c r="G58" s="241"/>
      <c r="H58" s="831"/>
    </row>
    <row r="59" spans="1:8">
      <c r="A59" s="1234"/>
      <c r="B59" s="1481"/>
      <c r="C59" s="1481"/>
      <c r="D59" s="241"/>
      <c r="E59" s="241"/>
      <c r="F59" s="241"/>
      <c r="G59" s="241"/>
      <c r="H59" s="831"/>
    </row>
    <row r="60" spans="1:8">
      <c r="A60" s="1234"/>
      <c r="B60" s="1481"/>
      <c r="C60" s="1481"/>
      <c r="D60" s="241"/>
      <c r="E60" s="241"/>
      <c r="F60" s="241"/>
      <c r="G60" s="241"/>
      <c r="H60" s="831"/>
    </row>
    <row r="61" spans="1:8">
      <c r="A61" s="1234"/>
      <c r="B61" s="162"/>
      <c r="C61" s="241"/>
      <c r="D61" s="241"/>
      <c r="E61" s="241"/>
      <c r="F61" s="241"/>
      <c r="G61" s="241"/>
      <c r="H61" s="831"/>
    </row>
    <row r="62" spans="1:8">
      <c r="A62" s="1234"/>
      <c r="B62" s="162"/>
      <c r="C62" s="241"/>
      <c r="D62" s="241"/>
      <c r="E62" s="241"/>
      <c r="F62" s="241"/>
      <c r="G62" s="241"/>
      <c r="H62" s="831"/>
    </row>
    <row r="63" spans="1:8">
      <c r="A63" s="1234"/>
      <c r="B63" s="162"/>
      <c r="C63" s="241"/>
      <c r="D63" s="241"/>
      <c r="E63" s="241"/>
      <c r="F63" s="241"/>
      <c r="G63" s="241"/>
      <c r="H63" s="831"/>
    </row>
    <row r="64" spans="1:8">
      <c r="A64" s="1234"/>
      <c r="B64" s="162"/>
      <c r="C64" s="241"/>
      <c r="D64" s="241"/>
      <c r="E64" s="241"/>
      <c r="F64" s="241"/>
      <c r="G64" s="241"/>
      <c r="H64" s="831"/>
    </row>
  </sheetData>
  <autoFilter ref="A14:AE16">
    <filterColumn colId="7"/>
  </autoFilter>
  <mergeCells count="11">
    <mergeCell ref="I12:R12"/>
    <mergeCell ref="A3:G3"/>
    <mergeCell ref="B4:G4"/>
    <mergeCell ref="B13:G13"/>
    <mergeCell ref="I13:M13"/>
    <mergeCell ref="N13:R13"/>
    <mergeCell ref="B58:C58"/>
    <mergeCell ref="B59:C59"/>
    <mergeCell ref="B60:C60"/>
    <mergeCell ref="A1:G1"/>
    <mergeCell ref="A2:G2"/>
  </mergeCells>
  <printOptions horizontalCentered="1"/>
  <pageMargins left="0.55118110236220474" right="0.55118110236220474" top="0.74803149606299213" bottom="1.5748031496062993" header="0.51181102362204722" footer="1.1811023622047245"/>
  <pageSetup paperSize="9" scale="95" firstPageNumber="4" fitToHeight="15" orientation="portrait" blackAndWhite="1" useFirstPageNumber="1" r:id="rId1"/>
  <headerFooter alignWithMargins="0">
    <oddHeader xml:space="preserve">&amp;C   </oddHeader>
    <oddFooter>&amp;C&amp;"Times New Roman,Bold"&amp;P</oddFooter>
  </headerFooter>
  <rowBreaks count="1" manualBreakCount="1">
    <brk id="41" max="7" man="1"/>
  </rowBreaks>
  <drawing r:id="rId2"/>
</worksheet>
</file>

<file path=xl/worksheets/sheet5.xml><?xml version="1.0" encoding="utf-8"?>
<worksheet xmlns="http://schemas.openxmlformats.org/spreadsheetml/2006/main" xmlns:r="http://schemas.openxmlformats.org/officeDocument/2006/relationships">
  <sheetPr syncVertical="1" syncRef="A1" transitionEvaluation="1">
    <tabColor rgb="FFFF0000"/>
  </sheetPr>
  <dimension ref="A1:S52"/>
  <sheetViews>
    <sheetView view="pageBreakPreview" zoomScaleNormal="105" zoomScaleSheetLayoutView="100" workbookViewId="0">
      <selection activeCell="I7" sqref="I1:AF1048576"/>
    </sheetView>
  </sheetViews>
  <sheetFormatPr defaultColWidth="9.109375" defaultRowHeight="13.2"/>
  <cols>
    <col min="1" max="1" width="6.44140625" style="148" customWidth="1"/>
    <col min="2" max="2" width="8.109375" style="149" customWidth="1"/>
    <col min="3" max="3" width="34.5546875" style="239" customWidth="1"/>
    <col min="4" max="4" width="11.109375" style="239" customWidth="1"/>
    <col min="5" max="7" width="9.77734375" style="239" customWidth="1"/>
    <col min="8" max="8" width="3.33203125" style="829" bestFit="1" customWidth="1"/>
    <col min="9" max="10" width="9.109375" style="152"/>
    <col min="11" max="11" width="9.109375" style="153"/>
    <col min="12" max="19" width="9.109375" style="152"/>
    <col min="20" max="16384" width="9.109375" style="239"/>
  </cols>
  <sheetData>
    <row r="1" spans="1:19" ht="12.6" customHeight="1">
      <c r="A1" s="1482" t="s">
        <v>298</v>
      </c>
      <c r="B1" s="1482"/>
      <c r="C1" s="1482"/>
      <c r="D1" s="1482"/>
      <c r="E1" s="1482"/>
      <c r="F1" s="1482"/>
      <c r="G1" s="1482"/>
      <c r="H1" s="1276"/>
      <c r="J1" s="153"/>
      <c r="K1" s="152"/>
      <c r="S1" s="239"/>
    </row>
    <row r="2" spans="1:19" ht="11.4" customHeight="1">
      <c r="A2" s="1482" t="s">
        <v>299</v>
      </c>
      <c r="B2" s="1482"/>
      <c r="C2" s="1482"/>
      <c r="D2" s="1482"/>
      <c r="E2" s="1482"/>
      <c r="F2" s="1482"/>
      <c r="G2" s="1482"/>
      <c r="H2" s="1276"/>
      <c r="J2" s="153"/>
      <c r="K2" s="152"/>
      <c r="S2" s="239"/>
    </row>
    <row r="3" spans="1:19">
      <c r="A3" s="1472" t="s">
        <v>430</v>
      </c>
      <c r="B3" s="1472"/>
      <c r="C3" s="1472"/>
      <c r="D3" s="1472"/>
      <c r="E3" s="1472"/>
      <c r="F3" s="1472"/>
      <c r="G3" s="1472"/>
      <c r="H3" s="1269"/>
    </row>
    <row r="4" spans="1:19" ht="9" customHeight="1">
      <c r="A4" s="35"/>
      <c r="B4" s="1473"/>
      <c r="C4" s="1473"/>
      <c r="D4" s="1473"/>
      <c r="E4" s="1473"/>
      <c r="F4" s="1473"/>
      <c r="G4" s="1473"/>
      <c r="H4" s="430"/>
    </row>
    <row r="5" spans="1:19">
      <c r="A5" s="35"/>
      <c r="B5" s="31"/>
      <c r="C5" s="31"/>
      <c r="D5" s="36"/>
      <c r="E5" s="37" t="s">
        <v>11</v>
      </c>
      <c r="F5" s="37" t="s">
        <v>12</v>
      </c>
      <c r="G5" s="37" t="s">
        <v>116</v>
      </c>
      <c r="H5" s="41"/>
    </row>
    <row r="6" spans="1:19">
      <c r="A6" s="35"/>
      <c r="B6" s="38" t="s">
        <v>13</v>
      </c>
      <c r="C6" s="31" t="s">
        <v>14</v>
      </c>
      <c r="D6" s="39" t="s">
        <v>56</v>
      </c>
      <c r="E6" s="33">
        <v>180911</v>
      </c>
      <c r="F6" s="1063">
        <v>0</v>
      </c>
      <c r="G6" s="33">
        <f>SUM(E6:F6)</f>
        <v>180911</v>
      </c>
      <c r="H6" s="39"/>
    </row>
    <row r="7" spans="1:19">
      <c r="A7" s="35"/>
      <c r="B7" s="38" t="s">
        <v>15</v>
      </c>
      <c r="C7" s="40" t="s">
        <v>16</v>
      </c>
      <c r="D7" s="41"/>
      <c r="E7" s="34"/>
      <c r="F7" s="1064"/>
      <c r="G7" s="34"/>
      <c r="H7" s="41"/>
    </row>
    <row r="8" spans="1:19">
      <c r="A8" s="35"/>
      <c r="B8" s="38"/>
      <c r="C8" s="40" t="s">
        <v>112</v>
      </c>
      <c r="D8" s="41" t="s">
        <v>56</v>
      </c>
      <c r="E8" s="477">
        <f>G32</f>
        <v>1717</v>
      </c>
      <c r="F8" s="1066">
        <v>0</v>
      </c>
      <c r="G8" s="34">
        <f>SUM(E8:F8)</f>
        <v>1717</v>
      </c>
      <c r="H8" s="41"/>
    </row>
    <row r="9" spans="1:19" ht="18.75" customHeight="1">
      <c r="A9" s="35"/>
      <c r="B9" s="42" t="s">
        <v>55</v>
      </c>
      <c r="C9" s="31" t="s">
        <v>27</v>
      </c>
      <c r="D9" s="43" t="s">
        <v>56</v>
      </c>
      <c r="E9" s="44">
        <f>SUM(E6:E8)</f>
        <v>182628</v>
      </c>
      <c r="F9" s="1065">
        <f>SUM(F6:F8)</f>
        <v>0</v>
      </c>
      <c r="G9" s="44">
        <f>SUM(E9:F9)</f>
        <v>182628</v>
      </c>
      <c r="H9" s="39"/>
    </row>
    <row r="10" spans="1:19">
      <c r="A10" s="35"/>
      <c r="B10" s="38"/>
      <c r="C10" s="31"/>
      <c r="D10" s="32"/>
      <c r="E10" s="32"/>
      <c r="F10" s="39"/>
      <c r="G10" s="32"/>
      <c r="H10" s="39"/>
    </row>
    <row r="11" spans="1:19">
      <c r="A11" s="35"/>
      <c r="B11" s="38" t="s">
        <v>28</v>
      </c>
      <c r="C11" s="31" t="s">
        <v>29</v>
      </c>
      <c r="D11" s="31"/>
      <c r="E11" s="31"/>
      <c r="F11" s="45"/>
      <c r="G11" s="31"/>
      <c r="H11" s="45"/>
    </row>
    <row r="12" spans="1:19" s="1" customFormat="1">
      <c r="A12" s="148"/>
      <c r="B12" s="149"/>
      <c r="C12" s="147"/>
      <c r="D12" s="147"/>
      <c r="E12" s="147"/>
      <c r="F12" s="147"/>
      <c r="G12" s="147"/>
      <c r="H12" s="1274"/>
    </row>
    <row r="13" spans="1:19" s="1" customFormat="1" ht="13.95" customHeight="1" thickBot="1">
      <c r="A13" s="46"/>
      <c r="B13" s="1474" t="s">
        <v>104</v>
      </c>
      <c r="C13" s="1474"/>
      <c r="D13" s="1474"/>
      <c r="E13" s="1474"/>
      <c r="F13" s="1474"/>
      <c r="G13" s="1474"/>
      <c r="H13" s="431"/>
    </row>
    <row r="14" spans="1:19" s="1" customFormat="1" ht="14.4" thickTop="1" thickBot="1">
      <c r="A14" s="46"/>
      <c r="B14" s="262"/>
      <c r="C14" s="262" t="s">
        <v>30</v>
      </c>
      <c r="D14" s="262"/>
      <c r="E14" s="262"/>
      <c r="F14" s="262"/>
      <c r="G14" s="47" t="s">
        <v>55</v>
      </c>
      <c r="H14" s="41"/>
    </row>
    <row r="15" spans="1:19" s="1" customFormat="1" ht="13.8" thickTop="1">
      <c r="A15" s="810"/>
      <c r="B15" s="756"/>
      <c r="C15" s="811" t="s">
        <v>59</v>
      </c>
      <c r="D15" s="545"/>
      <c r="E15" s="536"/>
      <c r="F15" s="536"/>
      <c r="G15" s="5"/>
      <c r="H15" s="1274"/>
    </row>
    <row r="16" spans="1:19" s="1" customFormat="1">
      <c r="A16" s="810" t="s">
        <v>60</v>
      </c>
      <c r="B16" s="753">
        <v>2425</v>
      </c>
      <c r="C16" s="811" t="s">
        <v>300</v>
      </c>
      <c r="D16" s="174"/>
      <c r="E16" s="536"/>
      <c r="F16" s="536"/>
      <c r="G16" s="92"/>
      <c r="H16" s="93"/>
    </row>
    <row r="17" spans="1:19" s="1" customFormat="1">
      <c r="A17" s="810"/>
      <c r="B17" s="812">
        <v>1E-3</v>
      </c>
      <c r="C17" s="811" t="s">
        <v>38</v>
      </c>
      <c r="D17" s="174"/>
      <c r="E17" s="536"/>
      <c r="F17" s="536"/>
      <c r="G17" s="92"/>
      <c r="H17" s="93"/>
    </row>
    <row r="18" spans="1:19" s="1" customFormat="1">
      <c r="A18" s="810"/>
      <c r="B18" s="813">
        <v>0.44</v>
      </c>
      <c r="C18" s="814" t="s">
        <v>62</v>
      </c>
      <c r="D18" s="174"/>
      <c r="E18" s="536"/>
      <c r="F18" s="536"/>
      <c r="G18" s="92"/>
      <c r="H18" s="93"/>
    </row>
    <row r="19" spans="1:19">
      <c r="A19" s="810"/>
      <c r="B19" s="815" t="s">
        <v>301</v>
      </c>
      <c r="C19" s="816" t="s">
        <v>266</v>
      </c>
      <c r="D19" s="1062"/>
      <c r="E19" s="605"/>
      <c r="F19" s="605"/>
      <c r="G19" s="100">
        <v>189</v>
      </c>
      <c r="H19" s="1160" t="s">
        <v>218</v>
      </c>
      <c r="K19" s="152"/>
      <c r="O19" s="239"/>
      <c r="P19" s="239"/>
      <c r="Q19" s="239"/>
      <c r="R19" s="239"/>
      <c r="S19" s="239"/>
    </row>
    <row r="20" spans="1:19">
      <c r="A20" s="810"/>
      <c r="B20" s="815" t="s">
        <v>325</v>
      </c>
      <c r="C20" s="817" t="s">
        <v>269</v>
      </c>
      <c r="D20" s="265"/>
      <c r="E20" s="266"/>
      <c r="F20" s="272"/>
      <c r="G20" s="266">
        <v>1242</v>
      </c>
      <c r="H20" s="1167" t="s">
        <v>219</v>
      </c>
      <c r="K20" s="152"/>
      <c r="O20" s="239"/>
      <c r="P20" s="239"/>
      <c r="Q20" s="239"/>
      <c r="R20" s="239"/>
      <c r="S20" s="239"/>
    </row>
    <row r="21" spans="1:19">
      <c r="A21" s="810" t="s">
        <v>55</v>
      </c>
      <c r="B21" s="813">
        <v>0.44</v>
      </c>
      <c r="C21" s="817" t="s">
        <v>62</v>
      </c>
      <c r="D21" s="265"/>
      <c r="E21" s="268"/>
      <c r="F21" s="271"/>
      <c r="G21" s="268">
        <f>SUM(G18:G20)</f>
        <v>1431</v>
      </c>
      <c r="H21" s="1163"/>
      <c r="K21" s="152"/>
      <c r="O21" s="239"/>
      <c r="P21" s="239"/>
      <c r="Q21" s="239"/>
      <c r="R21" s="239"/>
      <c r="S21" s="239"/>
    </row>
    <row r="22" spans="1:19">
      <c r="A22" s="810"/>
      <c r="B22" s="756"/>
      <c r="C22" s="817"/>
      <c r="D22" s="174"/>
      <c r="E22" s="536"/>
      <c r="F22" s="536"/>
      <c r="G22" s="92"/>
      <c r="H22" s="93"/>
      <c r="K22" s="152"/>
      <c r="O22" s="239"/>
      <c r="P22" s="239"/>
      <c r="Q22" s="239"/>
      <c r="R22" s="239"/>
      <c r="S22" s="239"/>
    </row>
    <row r="23" spans="1:19">
      <c r="A23" s="810"/>
      <c r="B23" s="813">
        <v>0.45</v>
      </c>
      <c r="C23" s="817" t="s">
        <v>19</v>
      </c>
      <c r="D23" s="290"/>
      <c r="E23" s="605"/>
      <c r="F23" s="605"/>
      <c r="G23" s="98"/>
      <c r="H23" s="1160"/>
      <c r="K23" s="152"/>
      <c r="O23" s="239"/>
      <c r="P23" s="239"/>
      <c r="Q23" s="239"/>
      <c r="R23" s="239"/>
      <c r="S23" s="239"/>
    </row>
    <row r="24" spans="1:19">
      <c r="A24" s="810"/>
      <c r="B24" s="815" t="s">
        <v>329</v>
      </c>
      <c r="C24" s="817" t="s">
        <v>269</v>
      </c>
      <c r="D24" s="265"/>
      <c r="E24" s="266"/>
      <c r="F24" s="272"/>
      <c r="G24" s="266">
        <v>110</v>
      </c>
      <c r="H24" s="1167" t="s">
        <v>219</v>
      </c>
      <c r="K24" s="152"/>
      <c r="O24" s="239"/>
      <c r="P24" s="239"/>
      <c r="Q24" s="239"/>
      <c r="R24" s="239"/>
      <c r="S24" s="239"/>
    </row>
    <row r="25" spans="1:19">
      <c r="A25" s="177" t="s">
        <v>55</v>
      </c>
      <c r="B25" s="819">
        <v>0.45</v>
      </c>
      <c r="C25" s="818" t="s">
        <v>19</v>
      </c>
      <c r="D25" s="174"/>
      <c r="E25" s="543"/>
      <c r="F25" s="543"/>
      <c r="G25" s="134">
        <f>SUM(G24:G24)</f>
        <v>110</v>
      </c>
      <c r="H25" s="93"/>
      <c r="K25" s="152"/>
      <c r="O25" s="239"/>
      <c r="P25" s="239"/>
      <c r="Q25" s="239"/>
      <c r="R25" s="239"/>
      <c r="S25" s="239"/>
    </row>
    <row r="26" spans="1:19">
      <c r="A26" s="177"/>
      <c r="B26" s="178"/>
      <c r="C26" s="818"/>
      <c r="D26" s="290"/>
      <c r="E26" s="605"/>
      <c r="F26" s="605"/>
      <c r="G26" s="98"/>
      <c r="H26" s="1160"/>
      <c r="K26" s="152"/>
      <c r="O26" s="239"/>
      <c r="P26" s="239"/>
      <c r="Q26" s="239"/>
      <c r="R26" s="239"/>
      <c r="S26" s="239"/>
    </row>
    <row r="27" spans="1:19">
      <c r="A27" s="810"/>
      <c r="B27" s="813">
        <v>0.46</v>
      </c>
      <c r="C27" s="817" t="s">
        <v>20</v>
      </c>
      <c r="D27" s="265"/>
      <c r="E27" s="266"/>
      <c r="F27" s="272"/>
      <c r="G27" s="266"/>
      <c r="H27" s="1167"/>
      <c r="K27" s="152"/>
      <c r="O27" s="239"/>
      <c r="P27" s="239"/>
      <c r="Q27" s="239"/>
      <c r="R27" s="239"/>
      <c r="S27" s="239"/>
    </row>
    <row r="28" spans="1:19">
      <c r="A28" s="810"/>
      <c r="B28" s="815" t="s">
        <v>478</v>
      </c>
      <c r="C28" s="817" t="s">
        <v>269</v>
      </c>
      <c r="D28" s="265"/>
      <c r="E28" s="270"/>
      <c r="F28" s="269"/>
      <c r="G28" s="270">
        <v>176</v>
      </c>
      <c r="H28" s="1163" t="s">
        <v>219</v>
      </c>
      <c r="K28" s="152"/>
      <c r="O28" s="239"/>
      <c r="P28" s="239"/>
      <c r="Q28" s="239"/>
      <c r="R28" s="239"/>
      <c r="S28" s="239"/>
    </row>
    <row r="29" spans="1:19">
      <c r="A29" s="177" t="s">
        <v>55</v>
      </c>
      <c r="B29" s="819">
        <v>0.46</v>
      </c>
      <c r="C29" s="818" t="s">
        <v>20</v>
      </c>
      <c r="D29" s="290"/>
      <c r="E29" s="710"/>
      <c r="F29" s="710"/>
      <c r="G29" s="214">
        <f>SUM(G28:G28)</f>
        <v>176</v>
      </c>
      <c r="H29" s="1166"/>
      <c r="K29" s="152"/>
      <c r="O29" s="239"/>
      <c r="P29" s="239"/>
      <c r="Q29" s="239"/>
      <c r="R29" s="239"/>
      <c r="S29" s="239"/>
    </row>
    <row r="30" spans="1:19">
      <c r="A30" s="177" t="s">
        <v>55</v>
      </c>
      <c r="B30" s="821">
        <v>1E-3</v>
      </c>
      <c r="C30" s="822" t="s">
        <v>38</v>
      </c>
      <c r="D30" s="290"/>
      <c r="E30" s="710"/>
      <c r="F30" s="710"/>
      <c r="G30" s="214">
        <f>G29+G25+G21</f>
        <v>1717</v>
      </c>
      <c r="H30" s="1160"/>
      <c r="K30" s="152"/>
      <c r="O30" s="239"/>
      <c r="P30" s="239"/>
      <c r="Q30" s="239"/>
      <c r="R30" s="239"/>
      <c r="S30" s="239"/>
    </row>
    <row r="31" spans="1:19">
      <c r="A31" s="177" t="s">
        <v>55</v>
      </c>
      <c r="B31" s="825">
        <v>2425</v>
      </c>
      <c r="C31" s="823" t="s">
        <v>300</v>
      </c>
      <c r="D31" s="269"/>
      <c r="E31" s="268"/>
      <c r="F31" s="271"/>
      <c r="G31" s="268">
        <f>G30</f>
        <v>1717</v>
      </c>
      <c r="H31" s="1163"/>
      <c r="K31" s="152"/>
      <c r="O31" s="239"/>
      <c r="P31" s="239"/>
      <c r="Q31" s="239"/>
      <c r="R31" s="239"/>
      <c r="S31" s="239"/>
    </row>
    <row r="32" spans="1:19">
      <c r="A32" s="826" t="s">
        <v>55</v>
      </c>
      <c r="B32" s="827"/>
      <c r="C32" s="828" t="s">
        <v>59</v>
      </c>
      <c r="D32" s="268"/>
      <c r="E32" s="268"/>
      <c r="F32" s="271"/>
      <c r="G32" s="268">
        <f t="shared" ref="G32" si="0">G31</f>
        <v>1717</v>
      </c>
      <c r="H32" s="1163"/>
      <c r="K32" s="152"/>
      <c r="O32" s="239"/>
      <c r="P32" s="239"/>
      <c r="Q32" s="239"/>
      <c r="R32" s="239"/>
      <c r="S32" s="239"/>
    </row>
    <row r="33" spans="1:19">
      <c r="A33" s="820" t="s">
        <v>55</v>
      </c>
      <c r="B33" s="755"/>
      <c r="C33" s="824" t="s">
        <v>56</v>
      </c>
      <c r="D33" s="271"/>
      <c r="E33" s="271"/>
      <c r="F33" s="271"/>
      <c r="G33" s="268">
        <f>+G32</f>
        <v>1717</v>
      </c>
      <c r="H33" s="516"/>
      <c r="K33" s="152"/>
      <c r="O33" s="239"/>
      <c r="P33" s="239"/>
      <c r="Q33" s="239"/>
      <c r="R33" s="239"/>
      <c r="S33" s="239"/>
    </row>
    <row r="34" spans="1:19">
      <c r="A34" s="1275"/>
      <c r="B34" s="162"/>
      <c r="C34" s="150"/>
      <c r="D34" s="241"/>
      <c r="E34" s="241"/>
      <c r="F34" s="241"/>
      <c r="G34" s="241"/>
      <c r="H34" s="831"/>
    </row>
    <row r="35" spans="1:19">
      <c r="A35" s="557" t="s">
        <v>220</v>
      </c>
      <c r="B35" s="146"/>
      <c r="C35" s="1268"/>
      <c r="D35" s="241"/>
      <c r="E35" s="241"/>
      <c r="F35" s="241"/>
      <c r="G35" s="241"/>
      <c r="H35" s="831"/>
    </row>
    <row r="36" spans="1:19">
      <c r="A36" s="1061" t="s">
        <v>218</v>
      </c>
      <c r="B36" s="237" t="s">
        <v>582</v>
      </c>
      <c r="C36" s="150"/>
      <c r="D36" s="241"/>
      <c r="E36" s="241"/>
      <c r="F36" s="241"/>
      <c r="G36" s="241"/>
      <c r="H36" s="831"/>
    </row>
    <row r="37" spans="1:19">
      <c r="A37" s="1061" t="s">
        <v>219</v>
      </c>
      <c r="B37" s="237" t="s">
        <v>572</v>
      </c>
      <c r="C37" s="150"/>
      <c r="D37" s="241"/>
      <c r="E37" s="241"/>
      <c r="F37" s="241"/>
      <c r="G37" s="241"/>
      <c r="H37" s="831"/>
    </row>
    <row r="38" spans="1:19">
      <c r="A38" s="1275"/>
      <c r="B38" s="162"/>
      <c r="C38" s="150"/>
      <c r="D38" s="241"/>
      <c r="E38" s="241"/>
      <c r="F38" s="241"/>
      <c r="G38" s="241"/>
      <c r="H38" s="831"/>
    </row>
    <row r="39" spans="1:19">
      <c r="A39" s="1275"/>
      <c r="B39" s="162"/>
      <c r="C39" s="150"/>
      <c r="D39" s="241"/>
      <c r="E39" s="241"/>
      <c r="F39" s="241"/>
      <c r="G39" s="241"/>
      <c r="H39" s="831"/>
    </row>
    <row r="40" spans="1:19">
      <c r="A40" s="1275"/>
      <c r="B40" s="162"/>
      <c r="C40" s="150"/>
      <c r="D40" s="241"/>
      <c r="E40" s="241"/>
      <c r="F40" s="241"/>
      <c r="G40" s="241"/>
      <c r="H40" s="831"/>
    </row>
    <row r="41" spans="1:19">
      <c r="A41" s="1275"/>
      <c r="B41" s="162"/>
      <c r="C41" s="150"/>
      <c r="D41" s="241"/>
      <c r="E41" s="241"/>
      <c r="F41" s="241"/>
      <c r="G41" s="241"/>
      <c r="H41" s="831"/>
    </row>
    <row r="42" spans="1:19">
      <c r="A42" s="1275"/>
      <c r="B42" s="162"/>
      <c r="C42" s="241"/>
      <c r="D42" s="241"/>
      <c r="E42" s="241"/>
      <c r="F42" s="241"/>
      <c r="G42" s="241"/>
      <c r="H42" s="831"/>
    </row>
    <row r="43" spans="1:19">
      <c r="A43" s="1275"/>
      <c r="B43" s="162"/>
      <c r="C43" s="241"/>
      <c r="D43" s="241"/>
      <c r="E43" s="241"/>
      <c r="F43" s="241"/>
      <c r="G43" s="241"/>
      <c r="H43" s="831"/>
    </row>
    <row r="44" spans="1:19">
      <c r="A44" s="1275"/>
      <c r="B44" s="162"/>
      <c r="C44" s="241"/>
      <c r="D44" s="241"/>
      <c r="E44" s="241"/>
      <c r="F44" s="241"/>
      <c r="G44" s="241"/>
      <c r="H44" s="831"/>
    </row>
    <row r="45" spans="1:19">
      <c r="A45" s="1275"/>
      <c r="B45" s="162"/>
      <c r="C45" s="241"/>
      <c r="D45" s="241"/>
      <c r="E45" s="241"/>
      <c r="F45" s="241"/>
      <c r="G45" s="241"/>
      <c r="H45" s="831"/>
    </row>
    <row r="46" spans="1:19">
      <c r="A46" s="1275"/>
      <c r="B46" s="1481"/>
      <c r="C46" s="1481"/>
      <c r="D46" s="241"/>
      <c r="E46" s="241"/>
      <c r="F46" s="241"/>
      <c r="G46" s="241"/>
      <c r="H46" s="831"/>
    </row>
    <row r="47" spans="1:19">
      <c r="A47" s="1275"/>
      <c r="B47" s="1481"/>
      <c r="C47" s="1481"/>
      <c r="D47" s="241"/>
      <c r="E47" s="241"/>
      <c r="F47" s="241"/>
      <c r="G47" s="241"/>
      <c r="H47" s="831"/>
    </row>
    <row r="48" spans="1:19">
      <c r="A48" s="1275"/>
      <c r="B48" s="1481"/>
      <c r="C48" s="1481"/>
      <c r="D48" s="241"/>
      <c r="E48" s="241"/>
      <c r="F48" s="241"/>
      <c r="G48" s="241"/>
      <c r="H48" s="831"/>
    </row>
    <row r="49" spans="1:8">
      <c r="A49" s="1275"/>
      <c r="B49" s="162"/>
      <c r="C49" s="241"/>
      <c r="D49" s="241"/>
      <c r="E49" s="241"/>
      <c r="F49" s="241"/>
      <c r="G49" s="241"/>
      <c r="H49" s="831"/>
    </row>
    <row r="50" spans="1:8">
      <c r="A50" s="1275"/>
      <c r="B50" s="162"/>
      <c r="C50" s="241"/>
      <c r="D50" s="241"/>
      <c r="E50" s="241"/>
      <c r="F50" s="241"/>
      <c r="G50" s="241"/>
      <c r="H50" s="831"/>
    </row>
    <row r="51" spans="1:8">
      <c r="A51" s="1275"/>
      <c r="B51" s="162"/>
      <c r="C51" s="241"/>
      <c r="D51" s="241"/>
      <c r="E51" s="241"/>
      <c r="F51" s="241"/>
      <c r="G51" s="241"/>
      <c r="H51" s="831"/>
    </row>
    <row r="52" spans="1:8">
      <c r="A52" s="1275"/>
      <c r="B52" s="162"/>
      <c r="C52" s="241"/>
      <c r="D52" s="241"/>
      <c r="E52" s="241"/>
      <c r="F52" s="241"/>
      <c r="G52" s="241"/>
      <c r="H52" s="831"/>
    </row>
  </sheetData>
  <autoFilter ref="A14:S14">
    <filterColumn colId="7"/>
  </autoFilter>
  <mergeCells count="8">
    <mergeCell ref="A1:G1"/>
    <mergeCell ref="A2:G2"/>
    <mergeCell ref="A3:G3"/>
    <mergeCell ref="B4:G4"/>
    <mergeCell ref="B47:C47"/>
    <mergeCell ref="B48:C48"/>
    <mergeCell ref="B13:G13"/>
    <mergeCell ref="B46:C46"/>
  </mergeCells>
  <printOptions horizontalCentered="1"/>
  <pageMargins left="0.55118110236220474" right="0.55118110236220474" top="0.74803149606299213" bottom="1.5748031496062993" header="0.51181102362204722" footer="1.1811023622047245"/>
  <pageSetup paperSize="9" scale="95" firstPageNumber="6" fitToHeight="15" orientation="portrait" blackAndWhite="1" useFirstPageNumber="1" r:id="rId1"/>
  <headerFooter alignWithMargins="0">
    <oddHeader xml:space="preserve">&amp;C   </oddHeader>
    <oddFooter>&amp;C&amp;"Times New Roman,Bold"&amp;P</oddFooter>
  </headerFooter>
  <drawing r:id="rId2"/>
</worksheet>
</file>

<file path=xl/worksheets/sheet6.xml><?xml version="1.0" encoding="utf-8"?>
<worksheet xmlns="http://schemas.openxmlformats.org/spreadsheetml/2006/main" xmlns:r="http://schemas.openxmlformats.org/officeDocument/2006/relationships">
  <sheetPr syncVertical="1" syncRef="A19" transitionEvaluation="1" codeName="Sheet10">
    <tabColor rgb="FFFF0000"/>
  </sheetPr>
  <dimension ref="A1:L40"/>
  <sheetViews>
    <sheetView view="pageBreakPreview" topLeftCell="A19" zoomScaleNormal="145" zoomScaleSheetLayoutView="100" workbookViewId="0">
      <selection activeCell="I1" sqref="I1:AD1048576"/>
    </sheetView>
  </sheetViews>
  <sheetFormatPr defaultColWidth="12.44140625" defaultRowHeight="13.2"/>
  <cols>
    <col min="1" max="1" width="6.44140625" style="85" customWidth="1"/>
    <col min="2" max="2" width="8.109375" style="85" customWidth="1"/>
    <col min="3" max="3" width="35.77734375" style="85" customWidth="1"/>
    <col min="4" max="4" width="8.109375" style="85" customWidth="1"/>
    <col min="5" max="7" width="9.77734375" style="85" customWidth="1"/>
    <col min="8" max="8" width="3.33203125" style="1239" bestFit="1" customWidth="1"/>
    <col min="9" max="9" width="12.44140625" style="111"/>
    <col min="10" max="10" width="9.33203125" style="111" customWidth="1"/>
    <col min="11" max="11" width="8" style="111" customWidth="1"/>
    <col min="12" max="12" width="12.44140625" style="86"/>
    <col min="13" max="16384" width="12.44140625" style="85"/>
  </cols>
  <sheetData>
    <row r="1" spans="1:12" ht="13.5" customHeight="1">
      <c r="A1" s="1484" t="s">
        <v>128</v>
      </c>
      <c r="B1" s="1484"/>
      <c r="C1" s="1484"/>
      <c r="D1" s="1484"/>
      <c r="E1" s="1484"/>
      <c r="F1" s="1484"/>
      <c r="G1" s="1484"/>
      <c r="H1" s="1236"/>
    </row>
    <row r="2" spans="1:12" ht="13.5" customHeight="1">
      <c r="A2" s="1484" t="s">
        <v>129</v>
      </c>
      <c r="B2" s="1484"/>
      <c r="C2" s="1484"/>
      <c r="D2" s="1484"/>
      <c r="E2" s="1484"/>
      <c r="F2" s="1484"/>
      <c r="G2" s="1484"/>
      <c r="H2" s="1236"/>
    </row>
    <row r="3" spans="1:12" ht="13.5" customHeight="1">
      <c r="A3" s="1472" t="s">
        <v>431</v>
      </c>
      <c r="B3" s="1472"/>
      <c r="C3" s="1472"/>
      <c r="D3" s="1472"/>
      <c r="E3" s="1472"/>
      <c r="F3" s="1472"/>
      <c r="G3" s="1472"/>
      <c r="H3" s="1232"/>
    </row>
    <row r="4" spans="1:12" ht="13.5" customHeight="1">
      <c r="A4" s="35"/>
      <c r="B4" s="1473"/>
      <c r="C4" s="1473"/>
      <c r="D4" s="1473"/>
      <c r="E4" s="1473"/>
      <c r="F4" s="1473"/>
      <c r="G4" s="1473"/>
      <c r="H4" s="430"/>
    </row>
    <row r="5" spans="1:12" ht="13.5" customHeight="1">
      <c r="A5" s="35"/>
      <c r="B5" s="31"/>
      <c r="C5" s="31"/>
      <c r="D5" s="36"/>
      <c r="E5" s="37" t="s">
        <v>11</v>
      </c>
      <c r="F5" s="37" t="s">
        <v>12</v>
      </c>
      <c r="G5" s="37" t="s">
        <v>116</v>
      </c>
      <c r="H5" s="41"/>
    </row>
    <row r="6" spans="1:12" ht="13.5" customHeight="1">
      <c r="A6" s="35"/>
      <c r="B6" s="38" t="s">
        <v>13</v>
      </c>
      <c r="C6" s="31" t="s">
        <v>14</v>
      </c>
      <c r="D6" s="39" t="s">
        <v>56</v>
      </c>
      <c r="E6" s="33">
        <v>299329</v>
      </c>
      <c r="F6" s="468">
        <v>0</v>
      </c>
      <c r="G6" s="33">
        <f>SUM(E6:F6)</f>
        <v>299329</v>
      </c>
      <c r="H6" s="39"/>
    </row>
    <row r="7" spans="1:12" ht="13.5" customHeight="1">
      <c r="A7" s="35"/>
      <c r="B7" s="38" t="s">
        <v>15</v>
      </c>
      <c r="C7" s="40" t="s">
        <v>16</v>
      </c>
      <c r="D7" s="41"/>
      <c r="E7" s="34"/>
      <c r="F7" s="469"/>
      <c r="G7" s="34"/>
      <c r="H7" s="41"/>
    </row>
    <row r="8" spans="1:12" ht="13.5" customHeight="1">
      <c r="A8" s="35"/>
      <c r="B8" s="38"/>
      <c r="C8" s="40" t="s">
        <v>112</v>
      </c>
      <c r="D8" s="41" t="s">
        <v>56</v>
      </c>
      <c r="E8" s="34">
        <f>G28</f>
        <v>7535</v>
      </c>
      <c r="F8" s="229">
        <v>0</v>
      </c>
      <c r="G8" s="34">
        <f>SUM(E8:F8)</f>
        <v>7535</v>
      </c>
      <c r="H8" s="41"/>
    </row>
    <row r="9" spans="1:12" ht="13.5" customHeight="1">
      <c r="A9" s="35"/>
      <c r="B9" s="42" t="s">
        <v>55</v>
      </c>
      <c r="C9" s="31" t="s">
        <v>27</v>
      </c>
      <c r="D9" s="43" t="s">
        <v>56</v>
      </c>
      <c r="E9" s="44">
        <f>SUM(E6:E8)</f>
        <v>306864</v>
      </c>
      <c r="F9" s="470">
        <f>SUM(F6:F8)</f>
        <v>0</v>
      </c>
      <c r="G9" s="44">
        <f>SUM(E9:F9)</f>
        <v>306864</v>
      </c>
      <c r="H9" s="39"/>
    </row>
    <row r="10" spans="1:12" ht="13.5" customHeight="1">
      <c r="A10" s="35"/>
      <c r="B10" s="38"/>
      <c r="C10" s="31"/>
      <c r="D10" s="32"/>
      <c r="E10" s="32"/>
      <c r="F10" s="39"/>
      <c r="G10" s="32"/>
      <c r="H10" s="39"/>
    </row>
    <row r="11" spans="1:12" ht="13.5" customHeight="1">
      <c r="A11" s="35"/>
      <c r="B11" s="38" t="s">
        <v>28</v>
      </c>
      <c r="C11" s="31" t="s">
        <v>29</v>
      </c>
      <c r="D11" s="31"/>
      <c r="E11" s="31"/>
      <c r="F11" s="45"/>
      <c r="G11" s="31"/>
      <c r="H11" s="45"/>
    </row>
    <row r="12" spans="1:12" ht="13.5" customHeight="1">
      <c r="A12" s="35"/>
      <c r="B12" s="38"/>
      <c r="C12" s="31"/>
      <c r="D12" s="31"/>
      <c r="E12" s="31"/>
      <c r="F12" s="45"/>
      <c r="G12" s="31"/>
      <c r="H12" s="45"/>
    </row>
    <row r="13" spans="1:12" s="1" customFormat="1" ht="13.8" thickBot="1">
      <c r="A13" s="46"/>
      <c r="B13" s="1474" t="s">
        <v>104</v>
      </c>
      <c r="C13" s="1474"/>
      <c r="D13" s="1474"/>
      <c r="E13" s="1474"/>
      <c r="F13" s="1474"/>
      <c r="G13" s="1474"/>
      <c r="H13" s="431"/>
      <c r="I13" s="197"/>
      <c r="J13" s="197"/>
      <c r="K13" s="197"/>
    </row>
    <row r="14" spans="1:12" s="1" customFormat="1" ht="14.4" thickTop="1" thickBot="1">
      <c r="A14" s="46"/>
      <c r="B14" s="262"/>
      <c r="C14" s="262" t="s">
        <v>30</v>
      </c>
      <c r="D14" s="262"/>
      <c r="E14" s="262"/>
      <c r="F14" s="262"/>
      <c r="G14" s="47" t="s">
        <v>55</v>
      </c>
      <c r="H14" s="41"/>
      <c r="I14" s="197"/>
      <c r="J14" s="197"/>
      <c r="K14" s="197"/>
    </row>
    <row r="15" spans="1:12" ht="13.8" thickTop="1">
      <c r="A15" s="602"/>
      <c r="B15" s="1238"/>
      <c r="C15" s="514" t="s">
        <v>59</v>
      </c>
      <c r="D15" s="191"/>
      <c r="E15" s="293"/>
      <c r="F15" s="293"/>
      <c r="G15" s="603"/>
      <c r="H15" s="603"/>
      <c r="I15" s="85"/>
      <c r="J15" s="85"/>
      <c r="K15" s="85"/>
      <c r="L15" s="85"/>
    </row>
    <row r="16" spans="1:12">
      <c r="A16" s="90" t="s">
        <v>60</v>
      </c>
      <c r="B16" s="604">
        <v>2250</v>
      </c>
      <c r="C16" s="514" t="s">
        <v>130</v>
      </c>
      <c r="D16" s="175"/>
      <c r="E16" s="605"/>
      <c r="F16" s="605"/>
      <c r="G16" s="100"/>
      <c r="H16" s="1160"/>
      <c r="I16" s="85"/>
      <c r="J16" s="85"/>
      <c r="K16" s="85"/>
      <c r="L16" s="85"/>
    </row>
    <row r="17" spans="1:12">
      <c r="A17" s="90"/>
      <c r="B17" s="606">
        <v>0.10299999999999999</v>
      </c>
      <c r="C17" s="607" t="s">
        <v>131</v>
      </c>
      <c r="D17" s="175"/>
      <c r="E17" s="605"/>
      <c r="F17" s="605"/>
      <c r="G17" s="100"/>
      <c r="H17" s="1160"/>
      <c r="I17" s="85"/>
      <c r="J17" s="85"/>
      <c r="K17" s="85"/>
      <c r="L17" s="85"/>
    </row>
    <row r="18" spans="1:12">
      <c r="A18" s="90"/>
      <c r="B18" s="608">
        <v>0.44</v>
      </c>
      <c r="C18" s="609" t="s">
        <v>62</v>
      </c>
      <c r="D18" s="176"/>
      <c r="E18" s="605"/>
      <c r="F18" s="605"/>
      <c r="G18" s="98"/>
      <c r="H18" s="1160"/>
      <c r="I18" s="85"/>
      <c r="J18" s="85"/>
      <c r="K18" s="85"/>
      <c r="L18" s="85"/>
    </row>
    <row r="19" spans="1:12">
      <c r="A19" s="90"/>
      <c r="B19" s="610" t="s">
        <v>301</v>
      </c>
      <c r="C19" s="609" t="s">
        <v>266</v>
      </c>
      <c r="D19" s="265"/>
      <c r="E19" s="266"/>
      <c r="F19" s="272"/>
      <c r="G19" s="266">
        <v>2255</v>
      </c>
      <c r="H19" s="1167" t="s">
        <v>218</v>
      </c>
      <c r="I19" s="85"/>
      <c r="J19" s="85"/>
      <c r="K19" s="85"/>
      <c r="L19" s="85"/>
    </row>
    <row r="20" spans="1:12">
      <c r="A20" s="90"/>
      <c r="B20" s="610" t="s">
        <v>325</v>
      </c>
      <c r="C20" s="609" t="s">
        <v>269</v>
      </c>
      <c r="D20" s="265"/>
      <c r="E20" s="270"/>
      <c r="F20" s="269"/>
      <c r="G20" s="270">
        <v>1250</v>
      </c>
      <c r="H20" s="1167" t="s">
        <v>219</v>
      </c>
      <c r="I20" s="85"/>
      <c r="J20" s="85"/>
      <c r="K20" s="85"/>
      <c r="L20" s="85"/>
    </row>
    <row r="21" spans="1:12">
      <c r="A21" s="90" t="s">
        <v>55</v>
      </c>
      <c r="B21" s="608">
        <v>0.44</v>
      </c>
      <c r="C21" s="88" t="s">
        <v>62</v>
      </c>
      <c r="D21" s="174"/>
      <c r="E21" s="640"/>
      <c r="F21" s="640"/>
      <c r="G21" s="183">
        <f>SUM(G19:G20)</f>
        <v>3505</v>
      </c>
      <c r="H21" s="93"/>
      <c r="I21" s="85"/>
      <c r="J21" s="85"/>
      <c r="K21" s="85"/>
      <c r="L21" s="85"/>
    </row>
    <row r="22" spans="1:12">
      <c r="A22" s="90"/>
      <c r="B22" s="608"/>
      <c r="C22" s="88"/>
      <c r="D22" s="174"/>
      <c r="E22" s="536"/>
      <c r="F22" s="536"/>
      <c r="G22" s="92"/>
      <c r="H22" s="93"/>
      <c r="I22" s="85"/>
      <c r="J22" s="85"/>
      <c r="K22" s="85"/>
      <c r="L22" s="85"/>
    </row>
    <row r="23" spans="1:12" ht="26.4">
      <c r="A23" s="90"/>
      <c r="B23" s="611">
        <v>0.68</v>
      </c>
      <c r="C23" s="132" t="s">
        <v>310</v>
      </c>
      <c r="D23" s="265"/>
      <c r="E23" s="266"/>
      <c r="F23" s="267"/>
      <c r="G23" s="265"/>
      <c r="H23" s="1163"/>
      <c r="I23" s="85"/>
      <c r="J23" s="85"/>
      <c r="K23" s="85"/>
      <c r="L23" s="85"/>
    </row>
    <row r="24" spans="1:12">
      <c r="A24" s="90"/>
      <c r="B24" s="612" t="s">
        <v>479</v>
      </c>
      <c r="C24" s="88" t="s">
        <v>269</v>
      </c>
      <c r="D24" s="265"/>
      <c r="E24" s="265"/>
      <c r="F24" s="267"/>
      <c r="G24" s="265">
        <v>4030</v>
      </c>
      <c r="H24" s="1163" t="s">
        <v>219</v>
      </c>
      <c r="I24" s="85"/>
      <c r="J24" s="85"/>
      <c r="K24" s="85"/>
      <c r="L24" s="85"/>
    </row>
    <row r="25" spans="1:12" ht="26.4">
      <c r="A25" s="1240" t="s">
        <v>55</v>
      </c>
      <c r="B25" s="614">
        <v>0.68</v>
      </c>
      <c r="C25" s="626" t="s">
        <v>310</v>
      </c>
      <c r="D25" s="176"/>
      <c r="E25" s="543"/>
      <c r="F25" s="710"/>
      <c r="G25" s="214">
        <f>SUM(G24:G24)</f>
        <v>4030</v>
      </c>
      <c r="H25" s="1160"/>
      <c r="I25" s="85"/>
      <c r="J25" s="85"/>
      <c r="K25" s="85"/>
      <c r="L25" s="85"/>
    </row>
    <row r="26" spans="1:12">
      <c r="A26" s="1241" t="s">
        <v>55</v>
      </c>
      <c r="B26" s="615">
        <v>0.10299999999999999</v>
      </c>
      <c r="C26" s="514" t="s">
        <v>131</v>
      </c>
      <c r="D26" s="267"/>
      <c r="E26" s="270"/>
      <c r="F26" s="270"/>
      <c r="G26" s="270">
        <f>G21+G25</f>
        <v>7535</v>
      </c>
      <c r="H26" s="1163"/>
    </row>
    <row r="27" spans="1:12" ht="22.2" customHeight="1">
      <c r="A27" s="609" t="s">
        <v>55</v>
      </c>
      <c r="B27" s="604">
        <v>2250</v>
      </c>
      <c r="C27" s="607" t="s">
        <v>130</v>
      </c>
      <c r="D27" s="97"/>
      <c r="E27" s="97"/>
      <c r="F27" s="97"/>
      <c r="G27" s="1067">
        <f>G26</f>
        <v>7535</v>
      </c>
      <c r="H27" s="832"/>
    </row>
    <row r="28" spans="1:12">
      <c r="A28" s="616" t="s">
        <v>55</v>
      </c>
      <c r="B28" s="617"/>
      <c r="C28" s="618" t="s">
        <v>59</v>
      </c>
      <c r="D28" s="637"/>
      <c r="E28" s="637"/>
      <c r="F28" s="637"/>
      <c r="G28" s="637">
        <f>G27</f>
        <v>7535</v>
      </c>
      <c r="H28" s="1160"/>
    </row>
    <row r="29" spans="1:12">
      <c r="D29" s="130"/>
      <c r="E29" s="130"/>
      <c r="F29" s="130"/>
      <c r="G29" s="130"/>
      <c r="H29" s="1166"/>
    </row>
    <row r="30" spans="1:12">
      <c r="A30" s="557" t="s">
        <v>220</v>
      </c>
      <c r="B30" s="146"/>
      <c r="C30" s="1231"/>
      <c r="D30" s="100"/>
      <c r="E30" s="100"/>
      <c r="F30" s="100"/>
      <c r="G30" s="100"/>
      <c r="H30" s="1160"/>
    </row>
    <row r="31" spans="1:12">
      <c r="A31" s="1061" t="s">
        <v>218</v>
      </c>
      <c r="B31" s="237" t="s">
        <v>582</v>
      </c>
      <c r="C31" s="150"/>
      <c r="D31" s="100"/>
      <c r="E31" s="100"/>
      <c r="F31" s="100"/>
      <c r="G31" s="100"/>
      <c r="H31" s="1160"/>
    </row>
    <row r="32" spans="1:12">
      <c r="A32" s="1061" t="s">
        <v>219</v>
      </c>
      <c r="B32" s="237" t="s">
        <v>572</v>
      </c>
      <c r="C32" s="150"/>
      <c r="D32" s="234"/>
      <c r="E32" s="234"/>
      <c r="F32" s="837"/>
      <c r="G32" s="234"/>
      <c r="H32" s="234"/>
    </row>
    <row r="33" spans="1:12">
      <c r="D33" s="145"/>
      <c r="E33" s="145"/>
      <c r="F33" s="145"/>
      <c r="G33" s="145"/>
      <c r="H33" s="548"/>
    </row>
    <row r="34" spans="1:12">
      <c r="D34" s="145"/>
      <c r="E34" s="145"/>
      <c r="F34" s="145"/>
      <c r="G34" s="145"/>
      <c r="H34" s="548"/>
    </row>
    <row r="35" spans="1:12">
      <c r="D35" s="100"/>
      <c r="E35" s="100"/>
      <c r="F35" s="100"/>
      <c r="G35" s="100"/>
      <c r="H35" s="1160"/>
    </row>
    <row r="36" spans="1:12">
      <c r="D36" s="145"/>
      <c r="E36" s="145"/>
      <c r="F36" s="145"/>
      <c r="G36" s="145"/>
      <c r="H36" s="548"/>
    </row>
    <row r="37" spans="1:12">
      <c r="D37" s="100"/>
      <c r="E37" s="100"/>
      <c r="F37" s="100"/>
      <c r="G37" s="100"/>
      <c r="H37" s="1160"/>
    </row>
    <row r="38" spans="1:12" s="100" customFormat="1">
      <c r="A38" s="85"/>
      <c r="B38" s="85"/>
      <c r="C38" s="85"/>
      <c r="H38" s="1160"/>
      <c r="I38" s="111"/>
      <c r="J38" s="111"/>
      <c r="K38" s="111"/>
      <c r="L38" s="86"/>
    </row>
    <row r="39" spans="1:12" s="100" customFormat="1">
      <c r="A39" s="85"/>
      <c r="B39" s="85"/>
      <c r="C39" s="85"/>
      <c r="H39" s="1160"/>
      <c r="I39" s="111"/>
      <c r="J39" s="111"/>
      <c r="K39" s="111"/>
      <c r="L39" s="86"/>
    </row>
    <row r="40" spans="1:12" s="100" customFormat="1">
      <c r="A40" s="85"/>
      <c r="B40" s="85"/>
      <c r="C40" s="85"/>
      <c r="H40" s="1160"/>
      <c r="I40" s="111"/>
      <c r="J40" s="111"/>
      <c r="K40" s="111"/>
      <c r="L40" s="86"/>
    </row>
  </sheetData>
  <autoFilter ref="A14:L27">
    <filterColumn colId="7"/>
  </autoFilter>
  <mergeCells count="5">
    <mergeCell ref="A1:G1"/>
    <mergeCell ref="A2:G2"/>
    <mergeCell ref="A3:G3"/>
    <mergeCell ref="B4:G4"/>
    <mergeCell ref="B13:G13"/>
  </mergeCells>
  <printOptions horizontalCentered="1"/>
  <pageMargins left="0.55118110236220474" right="0.55118110236220474" top="0.74803149606299213" bottom="1.5748031496062993" header="0.51181102362204722" footer="1.1811023622047245"/>
  <pageSetup paperSize="9" scale="95" firstPageNumber="7" fitToHeight="15" orientation="portrait" blackAndWhite="1" useFirstPageNumber="1" r:id="rId1"/>
  <headerFooter alignWithMargins="0">
    <oddHeader xml:space="preserve">&amp;C   </oddHeader>
    <oddFooter>&amp;C&amp;"Times New Roman,Bold"&amp;P</oddFooter>
  </headerFooter>
  <drawing r:id="rId2"/>
</worksheet>
</file>

<file path=xl/worksheets/sheet7.xml><?xml version="1.0" encoding="utf-8"?>
<worksheet xmlns="http://schemas.openxmlformats.org/spreadsheetml/2006/main" xmlns:r="http://schemas.openxmlformats.org/officeDocument/2006/relationships">
  <sheetPr syncVertical="1" syncRef="A61" transitionEvaluation="1" codeName="Sheet11">
    <tabColor rgb="FFFF0000"/>
  </sheetPr>
  <dimension ref="A1:L180"/>
  <sheetViews>
    <sheetView view="pageBreakPreview" topLeftCell="A61" zoomScaleNormal="130" zoomScaleSheetLayoutView="100" workbookViewId="0">
      <selection activeCell="I1" sqref="I1:AD1048576"/>
    </sheetView>
  </sheetViews>
  <sheetFormatPr defaultColWidth="9.109375" defaultRowHeight="13.2"/>
  <cols>
    <col min="1" max="1" width="6.44140625" style="125" customWidth="1"/>
    <col min="2" max="2" width="8.109375" style="103" customWidth="1"/>
    <col min="3" max="3" width="35.77734375" style="204" customWidth="1"/>
    <col min="4" max="4" width="8.44140625" style="100" customWidth="1"/>
    <col min="5" max="5" width="10.77734375" style="100" customWidth="1"/>
    <col min="6" max="7" width="10.77734375" style="85" customWidth="1"/>
    <col min="8" max="8" width="3.5546875" style="1239" customWidth="1"/>
    <col min="9" max="11" width="9.109375" style="85" customWidth="1"/>
    <col min="12" max="12" width="9.109375" style="86" customWidth="1"/>
    <col min="13" max="15" width="9.109375" style="85" customWidth="1"/>
    <col min="16" max="16384" width="9.109375" style="85"/>
  </cols>
  <sheetData>
    <row r="1" spans="1:12" ht="14.1" customHeight="1">
      <c r="A1" s="1240"/>
      <c r="B1" s="1486" t="s">
        <v>47</v>
      </c>
      <c r="C1" s="1486"/>
      <c r="D1" s="1486"/>
      <c r="E1" s="1486"/>
      <c r="F1" s="1486"/>
      <c r="G1" s="1486"/>
      <c r="H1" s="1237"/>
    </row>
    <row r="2" spans="1:12" ht="14.1" customHeight="1">
      <c r="A2" s="1240"/>
      <c r="B2" s="1486" t="s">
        <v>432</v>
      </c>
      <c r="C2" s="1486"/>
      <c r="D2" s="1486"/>
      <c r="E2" s="1486"/>
      <c r="F2" s="1486"/>
      <c r="G2" s="1486"/>
      <c r="H2" s="1237"/>
    </row>
    <row r="3" spans="1:12">
      <c r="A3" s="1472" t="s">
        <v>433</v>
      </c>
      <c r="B3" s="1472"/>
      <c r="C3" s="1472"/>
      <c r="D3" s="1472"/>
      <c r="E3" s="1472"/>
      <c r="F3" s="1472"/>
      <c r="G3" s="1472"/>
      <c r="H3" s="1232"/>
    </row>
    <row r="4" spans="1:12" ht="9.6" customHeight="1">
      <c r="A4" s="35"/>
      <c r="B4" s="1473"/>
      <c r="C4" s="1473"/>
      <c r="D4" s="1473"/>
      <c r="E4" s="1473"/>
      <c r="F4" s="1473"/>
      <c r="G4" s="1473"/>
      <c r="H4" s="430"/>
    </row>
    <row r="5" spans="1:12">
      <c r="A5" s="35"/>
      <c r="B5" s="31"/>
      <c r="C5" s="31"/>
      <c r="D5" s="36"/>
      <c r="E5" s="37" t="s">
        <v>11</v>
      </c>
      <c r="F5" s="37" t="s">
        <v>12</v>
      </c>
      <c r="G5" s="37" t="s">
        <v>116</v>
      </c>
      <c r="H5" s="41"/>
    </row>
    <row r="6" spans="1:12">
      <c r="A6" s="35"/>
      <c r="B6" s="38" t="s">
        <v>13</v>
      </c>
      <c r="C6" s="31" t="s">
        <v>14</v>
      </c>
      <c r="D6" s="39" t="s">
        <v>56</v>
      </c>
      <c r="E6" s="33">
        <v>13195356</v>
      </c>
      <c r="F6" s="33">
        <v>1833635</v>
      </c>
      <c r="G6" s="33">
        <f>SUM(E6:F6)</f>
        <v>15028991</v>
      </c>
      <c r="H6" s="39"/>
    </row>
    <row r="7" spans="1:12">
      <c r="A7" s="35"/>
      <c r="B7" s="38" t="s">
        <v>15</v>
      </c>
      <c r="C7" s="40" t="s">
        <v>16</v>
      </c>
      <c r="D7" s="41"/>
      <c r="E7" s="34"/>
      <c r="F7" s="34"/>
      <c r="G7" s="34"/>
      <c r="H7" s="41"/>
    </row>
    <row r="8" spans="1:12">
      <c r="A8" s="35"/>
      <c r="B8" s="38"/>
      <c r="C8" s="40" t="s">
        <v>112</v>
      </c>
      <c r="D8" s="41" t="s">
        <v>56</v>
      </c>
      <c r="E8" s="34">
        <f>G46</f>
        <v>86664</v>
      </c>
      <c r="F8" s="461">
        <f>G63</f>
        <v>400000</v>
      </c>
      <c r="G8" s="34">
        <f>SUM(E8:F8)</f>
        <v>486664</v>
      </c>
      <c r="H8" s="41"/>
    </row>
    <row r="9" spans="1:12">
      <c r="A9" s="35"/>
      <c r="B9" s="42" t="s">
        <v>55</v>
      </c>
      <c r="C9" s="31" t="s">
        <v>27</v>
      </c>
      <c r="D9" s="43" t="s">
        <v>56</v>
      </c>
      <c r="E9" s="44">
        <f>SUM(E6:E8)</f>
        <v>13282020</v>
      </c>
      <c r="F9" s="44">
        <f>SUM(F6:F8)</f>
        <v>2233635</v>
      </c>
      <c r="G9" s="44">
        <f>SUM(E9:F9)</f>
        <v>15515655</v>
      </c>
      <c r="H9" s="39"/>
    </row>
    <row r="10" spans="1:12">
      <c r="A10" s="35"/>
      <c r="B10" s="38"/>
      <c r="C10" s="31"/>
      <c r="D10" s="32"/>
      <c r="E10" s="32"/>
      <c r="F10" s="39"/>
      <c r="G10" s="32"/>
      <c r="H10" s="39"/>
    </row>
    <row r="11" spans="1:12">
      <c r="A11" s="33"/>
      <c r="B11" s="75" t="s">
        <v>28</v>
      </c>
      <c r="C11" s="31" t="s">
        <v>29</v>
      </c>
      <c r="D11" s="32"/>
      <c r="E11" s="32"/>
      <c r="F11" s="45"/>
      <c r="G11" s="31"/>
      <c r="H11" s="45"/>
    </row>
    <row r="12" spans="1:12" s="1" customFormat="1" ht="11.4" customHeight="1">
      <c r="A12" s="2"/>
      <c r="B12" s="3"/>
      <c r="C12" s="264"/>
      <c r="D12" s="1480"/>
      <c r="E12" s="1480"/>
      <c r="F12" s="1480"/>
      <c r="G12" s="1480"/>
      <c r="H12" s="1233"/>
    </row>
    <row r="13" spans="1:12" s="1" customFormat="1" ht="13.8" thickBot="1">
      <c r="A13" s="46"/>
      <c r="B13" s="1474" t="s">
        <v>104</v>
      </c>
      <c r="C13" s="1474"/>
      <c r="D13" s="1474"/>
      <c r="E13" s="1474"/>
      <c r="F13" s="1474"/>
      <c r="G13" s="1474"/>
      <c r="H13" s="431"/>
    </row>
    <row r="14" spans="1:12" s="1" customFormat="1" ht="14.4" thickTop="1" thickBot="1">
      <c r="A14" s="46"/>
      <c r="B14" s="262"/>
      <c r="C14" s="262" t="s">
        <v>30</v>
      </c>
      <c r="D14" s="262"/>
      <c r="E14" s="262"/>
      <c r="F14" s="262"/>
      <c r="G14" s="47" t="s">
        <v>55</v>
      </c>
      <c r="H14" s="41"/>
    </row>
    <row r="15" spans="1:12" ht="13.8" thickTop="1">
      <c r="C15" s="131" t="s">
        <v>59</v>
      </c>
      <c r="D15" s="191"/>
      <c r="E15" s="293"/>
      <c r="F15" s="293"/>
      <c r="G15" s="244"/>
      <c r="H15" s="244"/>
      <c r="L15" s="85"/>
    </row>
    <row r="16" spans="1:12" s="14" customFormat="1" ht="15" customHeight="1">
      <c r="A16" s="1240"/>
      <c r="B16" s="185"/>
      <c r="C16" s="163"/>
      <c r="D16" s="64"/>
      <c r="E16" s="501"/>
      <c r="F16" s="501"/>
      <c r="G16" s="64"/>
      <c r="H16" s="927"/>
    </row>
    <row r="17" spans="1:12" s="14" customFormat="1" ht="15" customHeight="1">
      <c r="A17" s="1240" t="s">
        <v>60</v>
      </c>
      <c r="B17" s="94">
        <v>2202</v>
      </c>
      <c r="C17" s="95" t="s">
        <v>48</v>
      </c>
      <c r="D17" s="50"/>
      <c r="E17" s="536"/>
      <c r="F17" s="536"/>
      <c r="G17" s="50"/>
      <c r="H17" s="211"/>
    </row>
    <row r="18" spans="1:12" s="14" customFormat="1" ht="13.95" customHeight="1">
      <c r="A18" s="1240"/>
      <c r="B18" s="118">
        <v>1</v>
      </c>
      <c r="C18" s="626" t="s">
        <v>26</v>
      </c>
      <c r="D18" s="50"/>
      <c r="E18" s="536"/>
      <c r="F18" s="536"/>
      <c r="G18" s="267"/>
      <c r="H18" s="516"/>
    </row>
    <row r="19" spans="1:12">
      <c r="A19" s="1240"/>
      <c r="B19" s="248">
        <v>1.8</v>
      </c>
      <c r="C19" s="95" t="s">
        <v>24</v>
      </c>
      <c r="D19" s="290"/>
      <c r="E19" s="501"/>
      <c r="F19" s="501"/>
      <c r="G19" s="247"/>
      <c r="H19" s="1176"/>
      <c r="L19" s="85"/>
    </row>
    <row r="20" spans="1:12" ht="14.4" customHeight="1">
      <c r="A20" s="1240"/>
      <c r="B20" s="96">
        <v>29</v>
      </c>
      <c r="C20" s="626" t="s">
        <v>312</v>
      </c>
      <c r="D20" s="290"/>
      <c r="E20" s="501"/>
      <c r="F20" s="501"/>
      <c r="G20" s="247"/>
      <c r="H20" s="1176"/>
      <c r="L20" s="85"/>
    </row>
    <row r="21" spans="1:12" ht="14.4" customHeight="1">
      <c r="A21" s="1240"/>
      <c r="B21" s="96" t="s">
        <v>575</v>
      </c>
      <c r="C21" s="626" t="s">
        <v>576</v>
      </c>
      <c r="D21" s="290"/>
      <c r="E21" s="385"/>
      <c r="F21" s="385"/>
      <c r="G21" s="637">
        <v>18048</v>
      </c>
      <c r="H21" s="1176"/>
      <c r="L21" s="85"/>
    </row>
    <row r="22" spans="1:12" ht="14.4" customHeight="1">
      <c r="A22" s="1240" t="s">
        <v>55</v>
      </c>
      <c r="B22" s="96">
        <v>29</v>
      </c>
      <c r="C22" s="626" t="s">
        <v>312</v>
      </c>
      <c r="D22" s="117"/>
      <c r="E22" s="266"/>
      <c r="F22" s="272"/>
      <c r="G22" s="266">
        <f>SUM(G21:G21)</f>
        <v>18048</v>
      </c>
      <c r="H22" s="1167"/>
      <c r="L22" s="85"/>
    </row>
    <row r="23" spans="1:12" ht="14.4" customHeight="1">
      <c r="A23" s="1240" t="s">
        <v>55</v>
      </c>
      <c r="B23" s="248">
        <v>1.8</v>
      </c>
      <c r="C23" s="95" t="s">
        <v>24</v>
      </c>
      <c r="D23" s="265"/>
      <c r="E23" s="268"/>
      <c r="F23" s="271"/>
      <c r="G23" s="268">
        <f>+G22</f>
        <v>18048</v>
      </c>
      <c r="H23" s="1163"/>
      <c r="L23" s="85"/>
    </row>
    <row r="24" spans="1:12">
      <c r="A24" s="1240" t="s">
        <v>55</v>
      </c>
      <c r="B24" s="118">
        <v>1</v>
      </c>
      <c r="C24" s="626" t="s">
        <v>26</v>
      </c>
      <c r="D24" s="265"/>
      <c r="E24" s="271"/>
      <c r="F24" s="271"/>
      <c r="G24" s="268">
        <f>G23</f>
        <v>18048</v>
      </c>
      <c r="H24" s="1177"/>
      <c r="L24" s="85"/>
    </row>
    <row r="25" spans="1:12">
      <c r="A25" s="1257"/>
      <c r="B25" s="118"/>
      <c r="C25" s="626"/>
      <c r="D25" s="265"/>
      <c r="E25" s="541"/>
      <c r="F25" s="541"/>
      <c r="G25" s="540"/>
      <c r="H25" s="1177"/>
      <c r="L25" s="85"/>
    </row>
    <row r="26" spans="1:12" ht="13.65" customHeight="1">
      <c r="A26" s="1240"/>
      <c r="B26" s="118">
        <v>3</v>
      </c>
      <c r="C26" s="626" t="s">
        <v>171</v>
      </c>
      <c r="D26" s="265"/>
      <c r="E26" s="265"/>
      <c r="F26" s="267"/>
      <c r="G26" s="265"/>
      <c r="H26" s="1163"/>
      <c r="L26" s="85"/>
    </row>
    <row r="27" spans="1:12">
      <c r="A27" s="1240"/>
      <c r="B27" s="119">
        <v>3.1030000000000002</v>
      </c>
      <c r="C27" s="95" t="s">
        <v>172</v>
      </c>
      <c r="D27" s="265"/>
      <c r="E27" s="265"/>
      <c r="F27" s="267"/>
      <c r="G27" s="265"/>
      <c r="H27" s="1163"/>
      <c r="L27" s="85"/>
    </row>
    <row r="28" spans="1:12" ht="26.4">
      <c r="A28" s="1240"/>
      <c r="B28" s="87">
        <v>78</v>
      </c>
      <c r="C28" s="626" t="s">
        <v>480</v>
      </c>
      <c r="D28" s="267"/>
      <c r="E28" s="265"/>
      <c r="F28" s="267"/>
      <c r="G28" s="265"/>
      <c r="H28" s="1163"/>
      <c r="L28" s="85"/>
    </row>
    <row r="29" spans="1:12" ht="13.65" customHeight="1">
      <c r="A29" s="1240"/>
      <c r="B29" s="87" t="s">
        <v>481</v>
      </c>
      <c r="C29" s="626" t="s">
        <v>482</v>
      </c>
      <c r="D29" s="267"/>
      <c r="E29" s="270"/>
      <c r="F29" s="269"/>
      <c r="G29" s="270">
        <v>14471</v>
      </c>
      <c r="H29" s="1163"/>
      <c r="L29" s="85"/>
    </row>
    <row r="30" spans="1:12" ht="26.4">
      <c r="A30" s="1240" t="s">
        <v>55</v>
      </c>
      <c r="B30" s="87">
        <v>78</v>
      </c>
      <c r="C30" s="626" t="s">
        <v>480</v>
      </c>
      <c r="D30" s="288"/>
      <c r="E30" s="268"/>
      <c r="F30" s="316"/>
      <c r="G30" s="268">
        <f>SUM(G29:G29)</f>
        <v>14471</v>
      </c>
      <c r="H30" s="1163"/>
      <c r="L30" s="85"/>
    </row>
    <row r="31" spans="1:12" ht="13.65" customHeight="1">
      <c r="A31" s="1240"/>
      <c r="B31" s="87"/>
      <c r="C31" s="626"/>
      <c r="D31" s="288"/>
      <c r="E31" s="265"/>
      <c r="F31" s="288"/>
      <c r="G31" s="265"/>
      <c r="H31" s="1163"/>
      <c r="L31" s="85"/>
    </row>
    <row r="32" spans="1:12" ht="13.65" customHeight="1">
      <c r="A32" s="420" t="s">
        <v>221</v>
      </c>
      <c r="B32" s="87">
        <v>79</v>
      </c>
      <c r="C32" s="626" t="s">
        <v>577</v>
      </c>
      <c r="D32" s="288"/>
      <c r="E32" s="265"/>
      <c r="F32" s="288"/>
      <c r="G32" s="265"/>
      <c r="H32" s="1163"/>
      <c r="L32" s="85"/>
    </row>
    <row r="33" spans="1:12" ht="13.65" customHeight="1">
      <c r="A33" s="1240"/>
      <c r="B33" s="87" t="s">
        <v>578</v>
      </c>
      <c r="C33" s="626" t="s">
        <v>482</v>
      </c>
      <c r="D33" s="288"/>
      <c r="E33" s="270"/>
      <c r="F33" s="289"/>
      <c r="G33" s="270">
        <v>2500</v>
      </c>
      <c r="L33" s="85"/>
    </row>
    <row r="34" spans="1:12" ht="13.65" customHeight="1">
      <c r="A34" s="1240" t="s">
        <v>55</v>
      </c>
      <c r="B34" s="87">
        <v>79</v>
      </c>
      <c r="C34" s="626" t="s">
        <v>577</v>
      </c>
      <c r="D34" s="288"/>
      <c r="E34" s="270"/>
      <c r="F34" s="289"/>
      <c r="G34" s="270">
        <f>G33</f>
        <v>2500</v>
      </c>
      <c r="H34" s="1163"/>
      <c r="L34" s="85"/>
    </row>
    <row r="35" spans="1:12" ht="13.65" customHeight="1">
      <c r="A35" s="1240" t="s">
        <v>55</v>
      </c>
      <c r="B35" s="119">
        <v>3.1030000000000002</v>
      </c>
      <c r="C35" s="95" t="s">
        <v>173</v>
      </c>
      <c r="D35" s="288"/>
      <c r="E35" s="268"/>
      <c r="F35" s="316"/>
      <c r="G35" s="268">
        <f>G34+G30</f>
        <v>16971</v>
      </c>
      <c r="H35" s="1163"/>
      <c r="L35" s="85"/>
    </row>
    <row r="36" spans="1:12" ht="13.65" customHeight="1">
      <c r="A36" s="1240" t="s">
        <v>55</v>
      </c>
      <c r="B36" s="118">
        <v>3</v>
      </c>
      <c r="C36" s="626" t="s">
        <v>171</v>
      </c>
      <c r="D36" s="288"/>
      <c r="E36" s="270"/>
      <c r="F36" s="289"/>
      <c r="G36" s="270">
        <f>G35</f>
        <v>16971</v>
      </c>
      <c r="H36" s="1163"/>
      <c r="L36" s="85"/>
    </row>
    <row r="37" spans="1:12" ht="13.65" customHeight="1">
      <c r="A37" s="1288" t="s">
        <v>55</v>
      </c>
      <c r="B37" s="94">
        <v>2202</v>
      </c>
      <c r="C37" s="95" t="s">
        <v>48</v>
      </c>
      <c r="D37" s="288"/>
      <c r="E37" s="268"/>
      <c r="F37" s="316"/>
      <c r="G37" s="268">
        <f>G36+G24</f>
        <v>35019</v>
      </c>
      <c r="H37" s="1163"/>
      <c r="L37" s="85"/>
    </row>
    <row r="38" spans="1:12" ht="13.65" customHeight="1">
      <c r="A38" s="1288"/>
      <c r="B38" s="118"/>
      <c r="C38" s="626"/>
      <c r="D38" s="288"/>
      <c r="E38" s="265"/>
      <c r="F38" s="288"/>
      <c r="G38" s="265"/>
      <c r="H38" s="1163"/>
      <c r="L38" s="85"/>
    </row>
    <row r="39" spans="1:12" ht="14.7" customHeight="1">
      <c r="A39" s="1240" t="s">
        <v>60</v>
      </c>
      <c r="B39" s="94">
        <v>2203</v>
      </c>
      <c r="C39" s="95" t="s">
        <v>313</v>
      </c>
      <c r="D39" s="290"/>
      <c r="E39" s="501"/>
      <c r="F39" s="501"/>
      <c r="G39" s="247"/>
      <c r="H39" s="1176"/>
      <c r="L39" s="85"/>
    </row>
    <row r="40" spans="1:12">
      <c r="A40" s="1240"/>
      <c r="B40" s="126">
        <v>1E-3</v>
      </c>
      <c r="C40" s="95" t="s">
        <v>38</v>
      </c>
      <c r="D40" s="288"/>
      <c r="E40" s="267"/>
      <c r="F40" s="288"/>
      <c r="G40" s="267"/>
      <c r="H40" s="516"/>
      <c r="L40" s="85"/>
    </row>
    <row r="41" spans="1:12">
      <c r="A41" s="1240"/>
      <c r="B41" s="87">
        <v>60</v>
      </c>
      <c r="C41" s="626" t="s">
        <v>23</v>
      </c>
      <c r="D41" s="288"/>
      <c r="E41" s="265"/>
      <c r="F41" s="288"/>
      <c r="G41" s="267"/>
      <c r="H41" s="516"/>
      <c r="L41" s="85"/>
    </row>
    <row r="42" spans="1:12" ht="27" customHeight="1">
      <c r="A42" s="1240"/>
      <c r="B42" s="123" t="s">
        <v>127</v>
      </c>
      <c r="C42" s="838" t="s">
        <v>314</v>
      </c>
      <c r="D42" s="440"/>
      <c r="E42" s="292"/>
      <c r="F42" s="288"/>
      <c r="G42" s="292">
        <f>34344+17301</f>
        <v>51645</v>
      </c>
      <c r="H42" s="1174"/>
      <c r="L42" s="85"/>
    </row>
    <row r="43" spans="1:12" ht="15.6" customHeight="1">
      <c r="A43" s="1240" t="s">
        <v>55</v>
      </c>
      <c r="B43" s="87">
        <v>60</v>
      </c>
      <c r="C43" s="626" t="s">
        <v>23</v>
      </c>
      <c r="D43" s="267"/>
      <c r="E43" s="1243"/>
      <c r="F43" s="271"/>
      <c r="G43" s="268">
        <f>G42</f>
        <v>51645</v>
      </c>
      <c r="H43" s="1163"/>
      <c r="L43" s="85"/>
    </row>
    <row r="44" spans="1:12" ht="15.6" customHeight="1">
      <c r="A44" s="1240" t="s">
        <v>55</v>
      </c>
      <c r="B44" s="126">
        <v>1E-3</v>
      </c>
      <c r="C44" s="95" t="s">
        <v>38</v>
      </c>
      <c r="D44" s="267"/>
      <c r="E44" s="1243"/>
      <c r="F44" s="271"/>
      <c r="G44" s="268">
        <f t="shared" ref="G44:G45" si="0">G43</f>
        <v>51645</v>
      </c>
      <c r="H44" s="1163"/>
      <c r="L44" s="85"/>
    </row>
    <row r="45" spans="1:12">
      <c r="A45" s="1240" t="s">
        <v>55</v>
      </c>
      <c r="B45" s="94">
        <v>2203</v>
      </c>
      <c r="C45" s="95" t="s">
        <v>313</v>
      </c>
      <c r="D45" s="1060"/>
      <c r="E45" s="271"/>
      <c r="F45" s="271"/>
      <c r="G45" s="268">
        <f t="shared" si="0"/>
        <v>51645</v>
      </c>
      <c r="H45" s="1177"/>
      <c r="L45" s="85"/>
    </row>
    <row r="46" spans="1:12" ht="15" customHeight="1">
      <c r="A46" s="194" t="s">
        <v>55</v>
      </c>
      <c r="B46" s="122"/>
      <c r="C46" s="833" t="s">
        <v>59</v>
      </c>
      <c r="D46" s="268"/>
      <c r="E46" s="1055"/>
      <c r="F46" s="1055"/>
      <c r="G46" s="268">
        <f>G45+G37</f>
        <v>86664</v>
      </c>
      <c r="H46" s="1163" t="s">
        <v>218</v>
      </c>
      <c r="L46" s="85"/>
    </row>
    <row r="47" spans="1:12" ht="15" customHeight="1">
      <c r="A47" s="1240"/>
      <c r="B47" s="87"/>
      <c r="C47" s="195"/>
      <c r="D47" s="540"/>
      <c r="E47" s="540"/>
      <c r="F47" s="541"/>
      <c r="G47" s="540"/>
      <c r="H47" s="1163"/>
      <c r="L47" s="85"/>
    </row>
    <row r="48" spans="1:12">
      <c r="A48" s="1240"/>
      <c r="B48" s="87"/>
      <c r="C48" s="180" t="s">
        <v>18</v>
      </c>
      <c r="D48" s="265"/>
      <c r="E48" s="267"/>
      <c r="F48" s="267"/>
      <c r="G48" s="275"/>
      <c r="H48" s="1177"/>
      <c r="L48" s="85"/>
    </row>
    <row r="49" spans="1:12" ht="27" customHeight="1">
      <c r="A49" s="1240" t="s">
        <v>60</v>
      </c>
      <c r="B49" s="185">
        <v>4202</v>
      </c>
      <c r="C49" s="163" t="s">
        <v>45</v>
      </c>
      <c r="D49" s="290"/>
      <c r="E49" s="501"/>
      <c r="F49" s="501"/>
      <c r="G49" s="245"/>
      <c r="H49" s="1178"/>
      <c r="L49" s="85"/>
    </row>
    <row r="50" spans="1:12">
      <c r="A50" s="192"/>
      <c r="B50" s="187">
        <v>1</v>
      </c>
      <c r="C50" s="164" t="s">
        <v>48</v>
      </c>
      <c r="D50" s="267"/>
      <c r="E50" s="265"/>
      <c r="F50" s="267"/>
      <c r="G50" s="267"/>
      <c r="H50" s="516"/>
      <c r="L50" s="85"/>
    </row>
    <row r="51" spans="1:12" s="77" customFormat="1" ht="14.7" customHeight="1">
      <c r="A51" s="192"/>
      <c r="B51" s="138">
        <v>1.2030000000000001</v>
      </c>
      <c r="C51" s="163" t="s">
        <v>174</v>
      </c>
      <c r="D51" s="267"/>
      <c r="E51" s="265"/>
      <c r="F51" s="267"/>
      <c r="G51" s="267"/>
      <c r="H51" s="516"/>
    </row>
    <row r="52" spans="1:12" s="77" customFormat="1" ht="15" customHeight="1">
      <c r="A52" s="192"/>
      <c r="B52" s="188">
        <v>70</v>
      </c>
      <c r="C52" s="164" t="s">
        <v>46</v>
      </c>
      <c r="D52" s="291"/>
      <c r="E52" s="501"/>
      <c r="F52" s="501"/>
      <c r="G52" s="196"/>
      <c r="H52" s="1179"/>
    </row>
    <row r="53" spans="1:12" s="77" customFormat="1" ht="15" customHeight="1">
      <c r="A53" s="192"/>
      <c r="B53" s="188">
        <v>46</v>
      </c>
      <c r="C53" s="164" t="s">
        <v>20</v>
      </c>
      <c r="D53" s="267"/>
      <c r="E53" s="265"/>
      <c r="F53" s="267"/>
      <c r="G53" s="265"/>
      <c r="H53" s="1163"/>
    </row>
    <row r="54" spans="1:12" s="77" customFormat="1" ht="42.6" customHeight="1">
      <c r="A54" s="1360" t="s">
        <v>221</v>
      </c>
      <c r="B54" s="188" t="s">
        <v>560</v>
      </c>
      <c r="C54" s="731" t="s">
        <v>628</v>
      </c>
      <c r="D54" s="151"/>
      <c r="E54" s="640"/>
      <c r="F54" s="640"/>
      <c r="G54" s="1244">
        <v>100000</v>
      </c>
      <c r="H54" s="1245"/>
    </row>
    <row r="55" spans="1:12" s="77" customFormat="1" ht="16.95" customHeight="1">
      <c r="A55" s="192" t="s">
        <v>55</v>
      </c>
      <c r="B55" s="188">
        <v>46</v>
      </c>
      <c r="C55" s="164" t="s">
        <v>20</v>
      </c>
      <c r="D55" s="267"/>
      <c r="E55" s="268"/>
      <c r="F55" s="271"/>
      <c r="G55" s="1070">
        <f>SUM(G54:G54)</f>
        <v>100000</v>
      </c>
      <c r="H55" s="1163"/>
    </row>
    <row r="56" spans="1:12" s="77" customFormat="1" ht="14.4" customHeight="1">
      <c r="A56" s="192"/>
      <c r="B56" s="188"/>
      <c r="C56" s="164"/>
      <c r="D56" s="267"/>
      <c r="E56" s="265"/>
      <c r="F56" s="267"/>
      <c r="G56" s="1303"/>
      <c r="H56" s="1163"/>
    </row>
    <row r="57" spans="1:12" s="77" customFormat="1" ht="39.6">
      <c r="A57" s="1360" t="s">
        <v>221</v>
      </c>
      <c r="B57" s="188">
        <v>76</v>
      </c>
      <c r="C57" s="164" t="s">
        <v>629</v>
      </c>
      <c r="D57" s="267"/>
      <c r="E57" s="150"/>
      <c r="F57" s="267"/>
      <c r="G57" s="150"/>
      <c r="H57" s="831"/>
    </row>
    <row r="58" spans="1:12" s="77" customFormat="1">
      <c r="A58" s="192"/>
      <c r="B58" s="188" t="s">
        <v>559</v>
      </c>
      <c r="C58" s="164" t="s">
        <v>182</v>
      </c>
      <c r="D58" s="1246"/>
      <c r="E58" s="536"/>
      <c r="F58" s="536"/>
      <c r="G58" s="150">
        <v>300000</v>
      </c>
      <c r="H58" s="831"/>
    </row>
    <row r="59" spans="1:12" s="77" customFormat="1" ht="39.6">
      <c r="A59" s="192" t="s">
        <v>55</v>
      </c>
      <c r="B59" s="188">
        <v>76</v>
      </c>
      <c r="C59" s="164" t="s">
        <v>629</v>
      </c>
      <c r="D59" s="1246"/>
      <c r="E59" s="543"/>
      <c r="F59" s="543"/>
      <c r="G59" s="645">
        <f t="shared" ref="G59" si="1">G58</f>
        <v>300000</v>
      </c>
      <c r="H59" s="831"/>
    </row>
    <row r="60" spans="1:12" s="77" customFormat="1" ht="13.5" customHeight="1">
      <c r="A60" s="192" t="s">
        <v>55</v>
      </c>
      <c r="B60" s="188">
        <v>70</v>
      </c>
      <c r="C60" s="164" t="s">
        <v>46</v>
      </c>
      <c r="D60" s="267"/>
      <c r="E60" s="730"/>
      <c r="F60" s="269"/>
      <c r="G60" s="1361">
        <f>G59+G55</f>
        <v>400000</v>
      </c>
      <c r="H60" s="1245" t="s">
        <v>219</v>
      </c>
    </row>
    <row r="61" spans="1:12" s="77" customFormat="1">
      <c r="A61" s="192" t="s">
        <v>55</v>
      </c>
      <c r="B61" s="138">
        <v>1.2030000000000001</v>
      </c>
      <c r="C61" s="163" t="s">
        <v>174</v>
      </c>
      <c r="D61" s="267"/>
      <c r="E61" s="645"/>
      <c r="F61" s="271"/>
      <c r="G61" s="1363">
        <f>G60</f>
        <v>400000</v>
      </c>
      <c r="H61" s="831"/>
    </row>
    <row r="62" spans="1:12" s="77" customFormat="1" ht="28.2" customHeight="1">
      <c r="A62" s="1240" t="s">
        <v>55</v>
      </c>
      <c r="B62" s="185">
        <v>4202</v>
      </c>
      <c r="C62" s="163" t="s">
        <v>45</v>
      </c>
      <c r="D62" s="269"/>
      <c r="E62" s="268"/>
      <c r="F62" s="271"/>
      <c r="G62" s="1040">
        <f>G55+G59</f>
        <v>400000</v>
      </c>
      <c r="H62" s="516"/>
    </row>
    <row r="63" spans="1:12" s="77" customFormat="1" ht="14.7" customHeight="1">
      <c r="A63" s="194" t="s">
        <v>55</v>
      </c>
      <c r="B63" s="189"/>
      <c r="C63" s="182" t="s">
        <v>18</v>
      </c>
      <c r="D63" s="316"/>
      <c r="E63" s="315"/>
      <c r="F63" s="316"/>
      <c r="G63" s="1362">
        <f t="shared" ref="G63" si="2">G62</f>
        <v>400000</v>
      </c>
      <c r="H63" s="1180"/>
    </row>
    <row r="64" spans="1:12" s="77" customFormat="1" ht="15.6" customHeight="1">
      <c r="A64" s="194" t="s">
        <v>55</v>
      </c>
      <c r="B64" s="189"/>
      <c r="C64" s="182" t="s">
        <v>56</v>
      </c>
      <c r="D64" s="1247"/>
      <c r="E64" s="710"/>
      <c r="F64" s="710"/>
      <c r="G64" s="1364">
        <f>G63+G46</f>
        <v>486664</v>
      </c>
      <c r="H64" s="1181"/>
    </row>
    <row r="65" spans="1:12">
      <c r="D65" s="234"/>
      <c r="E65" s="234"/>
      <c r="F65" s="234"/>
      <c r="G65" s="1365"/>
      <c r="H65" s="234"/>
    </row>
    <row r="66" spans="1:12">
      <c r="A66" s="1057" t="s">
        <v>221</v>
      </c>
      <c r="B66" s="237" t="s">
        <v>570</v>
      </c>
      <c r="C66" s="586"/>
      <c r="D66" s="145"/>
      <c r="E66" s="145"/>
      <c r="F66" s="145"/>
      <c r="G66" s="145"/>
      <c r="H66" s="548"/>
    </row>
    <row r="67" spans="1:12">
      <c r="A67" s="557" t="s">
        <v>220</v>
      </c>
      <c r="B67" s="146"/>
      <c r="C67" s="1231"/>
      <c r="D67" s="145"/>
      <c r="E67" s="238"/>
      <c r="F67" s="145"/>
      <c r="G67" s="100"/>
      <c r="H67" s="1160"/>
    </row>
    <row r="68" spans="1:12">
      <c r="A68" s="1359" t="s">
        <v>218</v>
      </c>
      <c r="B68" s="1485" t="s">
        <v>695</v>
      </c>
      <c r="C68" s="1485"/>
      <c r="F68" s="100"/>
      <c r="G68" s="100"/>
      <c r="H68" s="1160"/>
    </row>
    <row r="69" spans="1:12">
      <c r="A69" s="1359" t="s">
        <v>219</v>
      </c>
      <c r="B69" s="1485" t="s">
        <v>583</v>
      </c>
      <c r="C69" s="1485"/>
      <c r="F69" s="100"/>
      <c r="G69" s="100"/>
      <c r="H69" s="1160"/>
    </row>
    <row r="70" spans="1:12">
      <c r="C70" s="103"/>
      <c r="F70" s="100"/>
      <c r="G70" s="100"/>
      <c r="H70" s="1160"/>
    </row>
    <row r="71" spans="1:12">
      <c r="C71" s="103"/>
      <c r="F71" s="100"/>
      <c r="G71" s="100"/>
      <c r="H71" s="1160"/>
    </row>
    <row r="72" spans="1:12">
      <c r="C72" s="103"/>
      <c r="F72" s="100"/>
      <c r="G72" s="100"/>
      <c r="H72" s="1160"/>
    </row>
    <row r="73" spans="1:12">
      <c r="C73" s="103"/>
      <c r="E73" s="98"/>
      <c r="F73" s="100"/>
      <c r="G73" s="100"/>
      <c r="H73" s="1160"/>
    </row>
    <row r="74" spans="1:12">
      <c r="C74" s="103"/>
      <c r="F74" s="100"/>
      <c r="G74" s="100"/>
      <c r="H74" s="1160"/>
    </row>
    <row r="75" spans="1:12" s="127" customFormat="1">
      <c r="A75" s="125"/>
      <c r="B75" s="103"/>
      <c r="C75" s="103"/>
      <c r="D75" s="100"/>
      <c r="E75" s="100"/>
      <c r="F75" s="100"/>
      <c r="G75" s="100"/>
      <c r="H75" s="1160"/>
      <c r="I75" s="85"/>
      <c r="J75" s="85"/>
      <c r="K75" s="85"/>
      <c r="L75" s="86"/>
    </row>
    <row r="76" spans="1:12" s="127" customFormat="1">
      <c r="A76" s="125"/>
      <c r="B76" s="103"/>
      <c r="C76" s="103"/>
      <c r="D76" s="100"/>
      <c r="E76" s="100"/>
      <c r="F76" s="100"/>
      <c r="G76" s="100"/>
      <c r="H76" s="1160"/>
      <c r="I76" s="85"/>
      <c r="J76" s="85"/>
      <c r="K76" s="85"/>
      <c r="L76" s="86"/>
    </row>
    <row r="77" spans="1:12" s="127" customFormat="1">
      <c r="A77" s="125"/>
      <c r="B77" s="103"/>
      <c r="C77" s="103"/>
      <c r="D77" s="100"/>
      <c r="E77" s="100"/>
      <c r="F77" s="100"/>
      <c r="G77" s="100"/>
      <c r="H77" s="1160"/>
      <c r="I77" s="85"/>
      <c r="J77" s="85"/>
      <c r="K77" s="85"/>
      <c r="L77" s="86"/>
    </row>
    <row r="78" spans="1:12" s="127" customFormat="1">
      <c r="A78" s="125"/>
      <c r="B78" s="103"/>
      <c r="C78" s="103"/>
      <c r="D78" s="100"/>
      <c r="E78" s="100"/>
      <c r="F78" s="100"/>
      <c r="G78" s="100"/>
      <c r="H78" s="1160"/>
      <c r="I78" s="85"/>
      <c r="J78" s="85"/>
      <c r="K78" s="85"/>
      <c r="L78" s="86"/>
    </row>
    <row r="79" spans="1:12" s="127" customFormat="1">
      <c r="A79" s="125"/>
      <c r="B79" s="103"/>
      <c r="C79" s="103"/>
      <c r="D79" s="100"/>
      <c r="E79" s="100"/>
      <c r="F79" s="100"/>
      <c r="G79" s="100"/>
      <c r="H79" s="1160"/>
      <c r="I79" s="85"/>
      <c r="J79" s="85"/>
      <c r="K79" s="85"/>
      <c r="L79" s="86"/>
    </row>
    <row r="80" spans="1:12" s="127" customFormat="1">
      <c r="A80" s="125"/>
      <c r="B80" s="103"/>
      <c r="C80" s="103"/>
      <c r="D80" s="100"/>
      <c r="E80" s="100"/>
      <c r="F80" s="100"/>
      <c r="G80" s="100"/>
      <c r="H80" s="1160"/>
      <c r="I80" s="85"/>
      <c r="J80" s="85"/>
      <c r="K80" s="85"/>
      <c r="L80" s="86"/>
    </row>
    <row r="81" spans="1:12" s="127" customFormat="1">
      <c r="A81" s="125"/>
      <c r="B81" s="103"/>
      <c r="C81" s="204"/>
      <c r="D81" s="100"/>
      <c r="E81" s="100"/>
      <c r="F81" s="100"/>
      <c r="G81" s="100"/>
      <c r="H81" s="1160"/>
      <c r="I81" s="85"/>
      <c r="J81" s="85"/>
      <c r="K81" s="85"/>
      <c r="L81" s="86"/>
    </row>
    <row r="82" spans="1:12" s="127" customFormat="1">
      <c r="A82" s="125"/>
      <c r="B82" s="103"/>
      <c r="C82" s="204"/>
      <c r="D82" s="100"/>
      <c r="E82" s="100"/>
      <c r="F82" s="100"/>
      <c r="G82" s="100"/>
      <c r="H82" s="1160"/>
      <c r="I82" s="85"/>
      <c r="J82" s="85"/>
      <c r="K82" s="85"/>
      <c r="L82" s="86"/>
    </row>
    <row r="83" spans="1:12" s="127" customFormat="1">
      <c r="A83" s="125"/>
      <c r="B83" s="103"/>
      <c r="C83" s="204"/>
      <c r="D83" s="100"/>
      <c r="E83" s="100"/>
      <c r="F83" s="100"/>
      <c r="G83" s="100"/>
      <c r="H83" s="1160"/>
      <c r="I83" s="85"/>
      <c r="J83" s="85"/>
      <c r="K83" s="85"/>
      <c r="L83" s="86"/>
    </row>
    <row r="84" spans="1:12" s="127" customFormat="1">
      <c r="A84" s="125"/>
      <c r="B84" s="103"/>
      <c r="C84" s="204"/>
      <c r="D84" s="100"/>
      <c r="E84" s="100"/>
      <c r="F84" s="100"/>
      <c r="G84" s="100"/>
      <c r="H84" s="1160"/>
      <c r="I84" s="85"/>
      <c r="J84" s="85"/>
      <c r="K84" s="85"/>
      <c r="L84" s="86"/>
    </row>
    <row r="85" spans="1:12" s="127" customFormat="1">
      <c r="A85" s="125"/>
      <c r="B85" s="103"/>
      <c r="C85" s="204"/>
      <c r="D85" s="100"/>
      <c r="E85" s="100"/>
      <c r="F85" s="100"/>
      <c r="G85" s="100"/>
      <c r="H85" s="1160"/>
      <c r="I85" s="85"/>
      <c r="J85" s="85"/>
      <c r="K85" s="85"/>
      <c r="L85" s="86"/>
    </row>
    <row r="86" spans="1:12" s="127" customFormat="1">
      <c r="A86" s="125"/>
      <c r="B86" s="103"/>
      <c r="C86" s="204"/>
      <c r="D86" s="100"/>
      <c r="E86" s="100"/>
      <c r="F86" s="100"/>
      <c r="G86" s="100"/>
      <c r="H86" s="1160"/>
      <c r="I86" s="85"/>
      <c r="J86" s="85"/>
      <c r="K86" s="85"/>
      <c r="L86" s="86"/>
    </row>
    <row r="87" spans="1:12" s="127" customFormat="1">
      <c r="A87" s="125"/>
      <c r="B87" s="103"/>
      <c r="C87" s="204"/>
      <c r="D87" s="100"/>
      <c r="E87" s="100"/>
      <c r="F87" s="100"/>
      <c r="G87" s="100"/>
      <c r="H87" s="1160"/>
      <c r="I87" s="85"/>
      <c r="J87" s="85"/>
      <c r="K87" s="85"/>
      <c r="L87" s="86"/>
    </row>
    <row r="88" spans="1:12" s="127" customFormat="1">
      <c r="A88" s="125"/>
      <c r="B88" s="103"/>
      <c r="C88" s="204"/>
      <c r="D88" s="100"/>
      <c r="E88" s="100"/>
      <c r="F88" s="100"/>
      <c r="G88" s="100"/>
      <c r="H88" s="1160"/>
      <c r="I88" s="85"/>
      <c r="J88" s="85"/>
      <c r="K88" s="85"/>
      <c r="L88" s="86"/>
    </row>
    <row r="89" spans="1:12" s="127" customFormat="1">
      <c r="A89" s="125"/>
      <c r="B89" s="103"/>
      <c r="C89" s="204"/>
      <c r="D89" s="100"/>
      <c r="E89" s="100"/>
      <c r="F89" s="100"/>
      <c r="G89" s="100"/>
      <c r="H89" s="1160"/>
      <c r="I89" s="85"/>
      <c r="J89" s="85"/>
      <c r="K89" s="85"/>
      <c r="L89" s="86"/>
    </row>
    <row r="90" spans="1:12" s="127" customFormat="1">
      <c r="A90" s="125"/>
      <c r="B90" s="103"/>
      <c r="C90" s="204"/>
      <c r="D90" s="100"/>
      <c r="E90" s="100"/>
      <c r="F90" s="100"/>
      <c r="G90" s="100"/>
      <c r="H90" s="1160"/>
      <c r="I90" s="85"/>
      <c r="J90" s="85"/>
      <c r="K90" s="85"/>
      <c r="L90" s="86"/>
    </row>
    <row r="91" spans="1:12" s="127" customFormat="1">
      <c r="A91" s="125"/>
      <c r="B91" s="103"/>
      <c r="C91" s="204"/>
      <c r="D91" s="100"/>
      <c r="E91" s="100"/>
      <c r="F91" s="100"/>
      <c r="G91" s="100"/>
      <c r="H91" s="1160"/>
      <c r="I91" s="85"/>
      <c r="J91" s="85"/>
      <c r="K91" s="85"/>
      <c r="L91" s="86"/>
    </row>
    <row r="92" spans="1:12" s="127" customFormat="1">
      <c r="A92" s="125"/>
      <c r="B92" s="103"/>
      <c r="C92" s="204"/>
      <c r="D92" s="100"/>
      <c r="E92" s="100"/>
      <c r="F92" s="100"/>
      <c r="G92" s="100"/>
      <c r="H92" s="1160"/>
      <c r="I92" s="85"/>
      <c r="J92" s="85"/>
      <c r="K92" s="85"/>
      <c r="L92" s="86"/>
    </row>
    <row r="93" spans="1:12" s="127" customFormat="1">
      <c r="A93" s="125"/>
      <c r="B93" s="103"/>
      <c r="C93" s="204"/>
      <c r="D93" s="100"/>
      <c r="E93" s="100"/>
      <c r="F93" s="100"/>
      <c r="G93" s="100"/>
      <c r="H93" s="1160"/>
      <c r="I93" s="85"/>
      <c r="J93" s="85"/>
      <c r="K93" s="85"/>
      <c r="L93" s="86"/>
    </row>
    <row r="94" spans="1:12" s="127" customFormat="1">
      <c r="A94" s="125"/>
      <c r="B94" s="103"/>
      <c r="C94" s="204"/>
      <c r="D94" s="100"/>
      <c r="E94" s="100"/>
      <c r="F94" s="100"/>
      <c r="G94" s="100"/>
      <c r="H94" s="1160"/>
      <c r="I94" s="85"/>
      <c r="J94" s="85"/>
      <c r="K94" s="85"/>
      <c r="L94" s="86"/>
    </row>
    <row r="95" spans="1:12" s="127" customFormat="1">
      <c r="A95" s="125"/>
      <c r="B95" s="103"/>
      <c r="C95" s="204"/>
      <c r="D95" s="100"/>
      <c r="E95" s="100"/>
      <c r="F95" s="100"/>
      <c r="G95" s="100"/>
      <c r="H95" s="1160"/>
      <c r="I95" s="85"/>
      <c r="J95" s="85"/>
      <c r="K95" s="85"/>
      <c r="L95" s="86"/>
    </row>
    <row r="96" spans="1:12" s="127" customFormat="1">
      <c r="A96" s="125"/>
      <c r="B96" s="103"/>
      <c r="C96" s="204"/>
      <c r="D96" s="100"/>
      <c r="E96" s="100"/>
      <c r="F96" s="100"/>
      <c r="G96" s="100"/>
      <c r="H96" s="1160"/>
      <c r="I96" s="85"/>
      <c r="J96" s="85"/>
      <c r="K96" s="85"/>
      <c r="L96" s="86"/>
    </row>
    <row r="97" spans="1:12" s="127" customFormat="1">
      <c r="A97" s="125"/>
      <c r="B97" s="103"/>
      <c r="C97" s="204"/>
      <c r="D97" s="100"/>
      <c r="E97" s="100"/>
      <c r="F97" s="100"/>
      <c r="G97" s="100"/>
      <c r="H97" s="1160"/>
      <c r="I97" s="85"/>
      <c r="J97" s="85"/>
      <c r="K97" s="85"/>
      <c r="L97" s="86"/>
    </row>
    <row r="98" spans="1:12" s="127" customFormat="1">
      <c r="A98" s="125"/>
      <c r="B98" s="103"/>
      <c r="C98" s="204"/>
      <c r="D98" s="100"/>
      <c r="E98" s="100"/>
      <c r="F98" s="100"/>
      <c r="G98" s="100"/>
      <c r="H98" s="1160"/>
      <c r="I98" s="85"/>
      <c r="J98" s="85"/>
      <c r="K98" s="85"/>
      <c r="L98" s="86"/>
    </row>
    <row r="99" spans="1:12" s="127" customFormat="1">
      <c r="A99" s="125"/>
      <c r="B99" s="103"/>
      <c r="C99" s="204"/>
      <c r="D99" s="100"/>
      <c r="E99" s="100"/>
      <c r="F99" s="100"/>
      <c r="G99" s="100"/>
      <c r="H99" s="1160"/>
      <c r="I99" s="85"/>
      <c r="J99" s="85"/>
      <c r="K99" s="85"/>
      <c r="L99" s="86"/>
    </row>
    <row r="100" spans="1:12" s="127" customFormat="1">
      <c r="A100" s="125"/>
      <c r="B100" s="103"/>
      <c r="C100" s="204"/>
      <c r="D100" s="100"/>
      <c r="E100" s="100"/>
      <c r="F100" s="100"/>
      <c r="G100" s="100"/>
      <c r="H100" s="1160"/>
      <c r="I100" s="85"/>
      <c r="J100" s="85"/>
      <c r="K100" s="85"/>
      <c r="L100" s="86"/>
    </row>
    <row r="101" spans="1:12" s="127" customFormat="1">
      <c r="A101" s="125"/>
      <c r="B101" s="103"/>
      <c r="C101" s="204"/>
      <c r="D101" s="100"/>
      <c r="E101" s="100"/>
      <c r="F101" s="100"/>
      <c r="G101" s="100"/>
      <c r="H101" s="1160"/>
      <c r="I101" s="85"/>
      <c r="J101" s="85"/>
      <c r="K101" s="85"/>
      <c r="L101" s="86"/>
    </row>
    <row r="102" spans="1:12" s="127" customFormat="1">
      <c r="A102" s="125"/>
      <c r="B102" s="103"/>
      <c r="C102" s="204"/>
      <c r="D102" s="100"/>
      <c r="E102" s="100"/>
      <c r="F102" s="100"/>
      <c r="G102" s="100"/>
      <c r="H102" s="1160"/>
      <c r="I102" s="85"/>
      <c r="J102" s="85"/>
      <c r="K102" s="85"/>
      <c r="L102" s="86"/>
    </row>
    <row r="103" spans="1:12" s="127" customFormat="1">
      <c r="A103" s="125"/>
      <c r="B103" s="103"/>
      <c r="C103" s="204"/>
      <c r="D103" s="100"/>
      <c r="E103" s="100"/>
      <c r="F103" s="100"/>
      <c r="G103" s="100"/>
      <c r="H103" s="1160"/>
      <c r="I103" s="85"/>
      <c r="J103" s="85"/>
      <c r="K103" s="85"/>
      <c r="L103" s="86"/>
    </row>
    <row r="104" spans="1:12" s="127" customFormat="1">
      <c r="A104" s="125"/>
      <c r="B104" s="103"/>
      <c r="C104" s="204"/>
      <c r="D104" s="100"/>
      <c r="E104" s="100"/>
      <c r="F104" s="100"/>
      <c r="G104" s="100"/>
      <c r="H104" s="1160"/>
      <c r="I104" s="85"/>
      <c r="J104" s="85"/>
      <c r="K104" s="85"/>
      <c r="L104" s="86"/>
    </row>
    <row r="105" spans="1:12" s="127" customFormat="1">
      <c r="A105" s="125"/>
      <c r="B105" s="103"/>
      <c r="C105" s="204"/>
      <c r="D105" s="100"/>
      <c r="E105" s="100"/>
      <c r="F105" s="100"/>
      <c r="G105" s="100"/>
      <c r="H105" s="1160"/>
      <c r="I105" s="85"/>
      <c r="J105" s="85"/>
      <c r="K105" s="85"/>
      <c r="L105" s="86"/>
    </row>
    <row r="106" spans="1:12" s="127" customFormat="1">
      <c r="A106" s="125"/>
      <c r="B106" s="103"/>
      <c r="C106" s="204"/>
      <c r="D106" s="100"/>
      <c r="E106" s="100"/>
      <c r="F106" s="100"/>
      <c r="G106" s="100"/>
      <c r="H106" s="1160"/>
      <c r="I106" s="85"/>
      <c r="J106" s="85"/>
      <c r="K106" s="85"/>
      <c r="L106" s="86"/>
    </row>
    <row r="107" spans="1:12" s="120" customFormat="1">
      <c r="A107" s="125"/>
      <c r="B107" s="103"/>
      <c r="C107" s="204"/>
      <c r="D107" s="100"/>
      <c r="E107" s="100"/>
      <c r="F107" s="100"/>
      <c r="G107" s="100"/>
      <c r="H107" s="1160"/>
      <c r="I107" s="85"/>
      <c r="J107" s="85"/>
      <c r="K107" s="85"/>
      <c r="L107" s="86"/>
    </row>
    <row r="108" spans="1:12" s="120" customFormat="1">
      <c r="A108" s="125"/>
      <c r="B108" s="103"/>
      <c r="C108" s="204"/>
      <c r="D108" s="100"/>
      <c r="E108" s="100"/>
      <c r="F108" s="100"/>
      <c r="G108" s="100"/>
      <c r="H108" s="1160"/>
      <c r="I108" s="85"/>
      <c r="J108" s="85"/>
      <c r="K108" s="85"/>
      <c r="L108" s="86"/>
    </row>
    <row r="109" spans="1:12" s="120" customFormat="1">
      <c r="A109" s="125"/>
      <c r="B109" s="103"/>
      <c r="C109" s="204"/>
      <c r="D109" s="100"/>
      <c r="E109" s="100"/>
      <c r="F109" s="100"/>
      <c r="G109" s="100"/>
      <c r="H109" s="1160"/>
      <c r="I109" s="85"/>
      <c r="J109" s="85"/>
      <c r="K109" s="85"/>
      <c r="L109" s="86"/>
    </row>
    <row r="110" spans="1:12" s="120" customFormat="1">
      <c r="A110" s="125"/>
      <c r="B110" s="103"/>
      <c r="C110" s="204"/>
      <c r="D110" s="100"/>
      <c r="E110" s="100"/>
      <c r="F110" s="100"/>
      <c r="G110" s="100"/>
      <c r="H110" s="1160"/>
      <c r="I110" s="85"/>
      <c r="J110" s="85"/>
      <c r="K110" s="85"/>
      <c r="L110" s="86"/>
    </row>
    <row r="111" spans="1:12" s="120" customFormat="1">
      <c r="A111" s="125"/>
      <c r="B111" s="103"/>
      <c r="C111" s="204"/>
      <c r="D111" s="100"/>
      <c r="E111" s="100"/>
      <c r="F111" s="100"/>
      <c r="G111" s="100"/>
      <c r="H111" s="1160"/>
      <c r="I111" s="85"/>
      <c r="J111" s="85"/>
      <c r="K111" s="85"/>
      <c r="L111" s="86"/>
    </row>
    <row r="112" spans="1:12" s="120" customFormat="1">
      <c r="A112" s="125"/>
      <c r="B112" s="103"/>
      <c r="C112" s="204"/>
      <c r="D112" s="100"/>
      <c r="E112" s="100"/>
      <c r="F112" s="100"/>
      <c r="G112" s="100"/>
      <c r="H112" s="1160"/>
      <c r="I112" s="85"/>
      <c r="J112" s="85"/>
      <c r="K112" s="85"/>
      <c r="L112" s="86"/>
    </row>
    <row r="113" spans="1:12" s="120" customFormat="1">
      <c r="A113" s="125"/>
      <c r="B113" s="103"/>
      <c r="C113" s="204"/>
      <c r="D113" s="100"/>
      <c r="E113" s="100"/>
      <c r="F113" s="100"/>
      <c r="G113" s="100"/>
      <c r="H113" s="1160"/>
      <c r="I113" s="85"/>
      <c r="J113" s="85"/>
      <c r="K113" s="85"/>
      <c r="L113" s="86"/>
    </row>
    <row r="114" spans="1:12" s="120" customFormat="1">
      <c r="A114" s="125"/>
      <c r="B114" s="103"/>
      <c r="C114" s="204"/>
      <c r="D114" s="100"/>
      <c r="E114" s="100"/>
      <c r="F114" s="100"/>
      <c r="G114" s="100"/>
      <c r="H114" s="1160"/>
      <c r="I114" s="85"/>
      <c r="J114" s="85"/>
      <c r="K114" s="85"/>
      <c r="L114" s="86"/>
    </row>
    <row r="115" spans="1:12" s="120" customFormat="1">
      <c r="A115" s="125"/>
      <c r="B115" s="103"/>
      <c r="C115" s="204"/>
      <c r="D115" s="100"/>
      <c r="E115" s="100"/>
      <c r="F115" s="100"/>
      <c r="G115" s="100"/>
      <c r="H115" s="1160"/>
      <c r="I115" s="85"/>
      <c r="J115" s="85"/>
      <c r="K115" s="85"/>
      <c r="L115" s="86"/>
    </row>
    <row r="116" spans="1:12" s="120" customFormat="1">
      <c r="A116" s="125"/>
      <c r="B116" s="103"/>
      <c r="C116" s="204"/>
      <c r="D116" s="100"/>
      <c r="E116" s="100"/>
      <c r="F116" s="100"/>
      <c r="G116" s="100"/>
      <c r="H116" s="1160"/>
      <c r="I116" s="85"/>
      <c r="J116" s="85"/>
      <c r="K116" s="85"/>
      <c r="L116" s="86"/>
    </row>
    <row r="117" spans="1:12" s="120" customFormat="1">
      <c r="A117" s="125"/>
      <c r="B117" s="103"/>
      <c r="C117" s="204"/>
      <c r="D117" s="100"/>
      <c r="E117" s="100"/>
      <c r="F117" s="100"/>
      <c r="G117" s="100"/>
      <c r="H117" s="1160"/>
      <c r="I117" s="85"/>
      <c r="J117" s="85"/>
      <c r="K117" s="85"/>
      <c r="L117" s="86"/>
    </row>
    <row r="118" spans="1:12" s="120" customFormat="1">
      <c r="A118" s="125"/>
      <c r="B118" s="103"/>
      <c r="C118" s="204"/>
      <c r="D118" s="100"/>
      <c r="E118" s="100"/>
      <c r="F118" s="100"/>
      <c r="G118" s="100"/>
      <c r="H118" s="1160"/>
      <c r="I118" s="85"/>
      <c r="J118" s="85"/>
      <c r="K118" s="85"/>
      <c r="L118" s="86"/>
    </row>
    <row r="119" spans="1:12" s="120" customFormat="1">
      <c r="A119" s="125"/>
      <c r="B119" s="103"/>
      <c r="C119" s="204"/>
      <c r="D119" s="100"/>
      <c r="E119" s="100"/>
      <c r="F119" s="100"/>
      <c r="G119" s="100"/>
      <c r="H119" s="1160"/>
      <c r="I119" s="85"/>
      <c r="J119" s="85"/>
      <c r="K119" s="85"/>
      <c r="L119" s="86"/>
    </row>
    <row r="120" spans="1:12" s="120" customFormat="1">
      <c r="A120" s="125"/>
      <c r="B120" s="103"/>
      <c r="C120" s="204"/>
      <c r="D120" s="100"/>
      <c r="E120" s="100"/>
      <c r="F120" s="100"/>
      <c r="G120" s="100"/>
      <c r="H120" s="1160"/>
      <c r="I120" s="85"/>
      <c r="J120" s="85"/>
      <c r="K120" s="85"/>
      <c r="L120" s="86"/>
    </row>
    <row r="121" spans="1:12" s="120" customFormat="1">
      <c r="A121" s="125"/>
      <c r="B121" s="103"/>
      <c r="C121" s="204"/>
      <c r="D121" s="100"/>
      <c r="E121" s="100"/>
      <c r="F121" s="100"/>
      <c r="G121" s="100"/>
      <c r="H121" s="1160"/>
      <c r="I121" s="85"/>
      <c r="J121" s="85"/>
      <c r="K121" s="85"/>
      <c r="L121" s="86"/>
    </row>
    <row r="122" spans="1:12" s="120" customFormat="1">
      <c r="A122" s="125"/>
      <c r="B122" s="103"/>
      <c r="C122" s="204"/>
      <c r="D122" s="100"/>
      <c r="E122" s="100"/>
      <c r="F122" s="100"/>
      <c r="G122" s="100"/>
      <c r="H122" s="1160"/>
      <c r="I122" s="85"/>
      <c r="J122" s="85"/>
      <c r="K122" s="85"/>
      <c r="L122" s="86"/>
    </row>
    <row r="123" spans="1:12" s="120" customFormat="1">
      <c r="A123" s="125"/>
      <c r="B123" s="103"/>
      <c r="C123" s="204"/>
      <c r="D123" s="100"/>
      <c r="E123" s="100"/>
      <c r="F123" s="100"/>
      <c r="G123" s="100"/>
      <c r="H123" s="1160"/>
      <c r="I123" s="85"/>
      <c r="J123" s="85"/>
      <c r="K123" s="85"/>
      <c r="L123" s="86"/>
    </row>
    <row r="124" spans="1:12" s="120" customFormat="1">
      <c r="A124" s="125"/>
      <c r="B124" s="103"/>
      <c r="C124" s="204"/>
      <c r="D124" s="100"/>
      <c r="E124" s="100"/>
      <c r="F124" s="100"/>
      <c r="G124" s="100"/>
      <c r="H124" s="1160"/>
      <c r="I124" s="85"/>
      <c r="J124" s="85"/>
      <c r="K124" s="85"/>
      <c r="L124" s="86"/>
    </row>
    <row r="125" spans="1:12" s="120" customFormat="1">
      <c r="A125" s="125"/>
      <c r="B125" s="103"/>
      <c r="C125" s="204"/>
      <c r="D125" s="100"/>
      <c r="E125" s="100"/>
      <c r="F125" s="100"/>
      <c r="G125" s="100"/>
      <c r="H125" s="1160"/>
      <c r="I125" s="85"/>
      <c r="J125" s="85"/>
      <c r="K125" s="85"/>
      <c r="L125" s="86"/>
    </row>
    <row r="126" spans="1:12" s="120" customFormat="1">
      <c r="A126" s="125"/>
      <c r="B126" s="103"/>
      <c r="C126" s="204"/>
      <c r="D126" s="100"/>
      <c r="E126" s="100"/>
      <c r="F126" s="100"/>
      <c r="G126" s="100"/>
      <c r="H126" s="1160"/>
      <c r="I126" s="85"/>
      <c r="J126" s="85"/>
      <c r="K126" s="85"/>
      <c r="L126" s="86"/>
    </row>
    <row r="127" spans="1:12" s="120" customFormat="1">
      <c r="A127" s="125"/>
      <c r="B127" s="103"/>
      <c r="C127" s="204"/>
      <c r="D127" s="100"/>
      <c r="E127" s="100"/>
      <c r="F127" s="100"/>
      <c r="G127" s="100"/>
      <c r="H127" s="1160"/>
      <c r="I127" s="85"/>
      <c r="J127" s="85"/>
      <c r="K127" s="85"/>
      <c r="L127" s="86"/>
    </row>
    <row r="128" spans="1:12" s="120" customFormat="1">
      <c r="A128" s="125"/>
      <c r="B128" s="103"/>
      <c r="C128" s="204"/>
      <c r="D128" s="100"/>
      <c r="E128" s="100"/>
      <c r="F128" s="100"/>
      <c r="G128" s="100"/>
      <c r="H128" s="1160"/>
      <c r="I128" s="85"/>
      <c r="J128" s="85"/>
      <c r="K128" s="85"/>
      <c r="L128" s="86"/>
    </row>
    <row r="129" spans="1:12" s="120" customFormat="1">
      <c r="A129" s="125"/>
      <c r="B129" s="103"/>
      <c r="C129" s="204"/>
      <c r="D129" s="100"/>
      <c r="E129" s="100"/>
      <c r="F129" s="100"/>
      <c r="G129" s="100"/>
      <c r="H129" s="1160"/>
      <c r="I129" s="85"/>
      <c r="J129" s="85"/>
      <c r="K129" s="85"/>
      <c r="L129" s="86"/>
    </row>
    <row r="130" spans="1:12" s="120" customFormat="1">
      <c r="A130" s="125"/>
      <c r="B130" s="103"/>
      <c r="C130" s="204"/>
      <c r="D130" s="100"/>
      <c r="E130" s="100"/>
      <c r="F130" s="100"/>
      <c r="G130" s="100"/>
      <c r="H130" s="1160"/>
      <c r="I130" s="85"/>
      <c r="J130" s="85"/>
      <c r="K130" s="85"/>
      <c r="L130" s="86"/>
    </row>
    <row r="131" spans="1:12" s="120" customFormat="1">
      <c r="A131" s="125"/>
      <c r="B131" s="103"/>
      <c r="C131" s="204"/>
      <c r="D131" s="100"/>
      <c r="E131" s="100"/>
      <c r="F131" s="100"/>
      <c r="G131" s="100"/>
      <c r="H131" s="1160"/>
      <c r="I131" s="85"/>
      <c r="J131" s="85"/>
      <c r="K131" s="85"/>
      <c r="L131" s="86"/>
    </row>
    <row r="132" spans="1:12" s="120" customFormat="1">
      <c r="A132" s="125"/>
      <c r="B132" s="103"/>
      <c r="C132" s="204"/>
      <c r="D132" s="100"/>
      <c r="E132" s="100"/>
      <c r="F132" s="100"/>
      <c r="G132" s="100"/>
      <c r="H132" s="1160"/>
      <c r="I132" s="85"/>
      <c r="J132" s="85"/>
      <c r="K132" s="85"/>
      <c r="L132" s="86"/>
    </row>
    <row r="133" spans="1:12" s="120" customFormat="1">
      <c r="A133" s="125"/>
      <c r="B133" s="103"/>
      <c r="C133" s="204"/>
      <c r="D133" s="100"/>
      <c r="E133" s="100"/>
      <c r="F133" s="100"/>
      <c r="G133" s="100"/>
      <c r="H133" s="1160"/>
      <c r="I133" s="85"/>
      <c r="J133" s="85"/>
      <c r="K133" s="85"/>
      <c r="L133" s="86"/>
    </row>
    <row r="134" spans="1:12" s="120" customFormat="1">
      <c r="A134" s="125"/>
      <c r="B134" s="103"/>
      <c r="C134" s="204"/>
      <c r="D134" s="100"/>
      <c r="E134" s="100"/>
      <c r="F134" s="100"/>
      <c r="G134" s="100"/>
      <c r="H134" s="1160"/>
      <c r="I134" s="85"/>
      <c r="J134" s="85"/>
      <c r="K134" s="85"/>
      <c r="L134" s="86"/>
    </row>
    <row r="135" spans="1:12" s="120" customFormat="1">
      <c r="A135" s="125"/>
      <c r="B135" s="103"/>
      <c r="C135" s="204"/>
      <c r="D135" s="100"/>
      <c r="E135" s="100"/>
      <c r="F135" s="100"/>
      <c r="G135" s="100"/>
      <c r="H135" s="1160"/>
      <c r="I135" s="85"/>
      <c r="J135" s="85"/>
      <c r="K135" s="85"/>
      <c r="L135" s="86"/>
    </row>
    <row r="136" spans="1:12" s="120" customFormat="1">
      <c r="A136" s="125"/>
      <c r="B136" s="103"/>
      <c r="C136" s="204"/>
      <c r="D136" s="100"/>
      <c r="E136" s="100"/>
      <c r="F136" s="100"/>
      <c r="G136" s="100"/>
      <c r="H136" s="1160"/>
      <c r="I136" s="85"/>
      <c r="J136" s="85"/>
      <c r="K136" s="85"/>
      <c r="L136" s="86"/>
    </row>
    <row r="137" spans="1:12" s="120" customFormat="1">
      <c r="A137" s="125"/>
      <c r="B137" s="103"/>
      <c r="C137" s="204"/>
      <c r="D137" s="100"/>
      <c r="E137" s="100"/>
      <c r="F137" s="100"/>
      <c r="G137" s="100"/>
      <c r="H137" s="1160"/>
      <c r="I137" s="85"/>
      <c r="J137" s="85"/>
      <c r="K137" s="85"/>
      <c r="L137" s="86"/>
    </row>
    <row r="138" spans="1:12" s="120" customFormat="1">
      <c r="A138" s="125"/>
      <c r="B138" s="103"/>
      <c r="C138" s="204"/>
      <c r="D138" s="100"/>
      <c r="E138" s="100"/>
      <c r="F138" s="100"/>
      <c r="G138" s="100"/>
      <c r="H138" s="1160"/>
      <c r="I138" s="85"/>
      <c r="J138" s="85"/>
      <c r="K138" s="85"/>
      <c r="L138" s="86"/>
    </row>
    <row r="139" spans="1:12" s="120" customFormat="1">
      <c r="A139" s="125"/>
      <c r="B139" s="103"/>
      <c r="C139" s="204"/>
      <c r="D139" s="100"/>
      <c r="E139" s="100"/>
      <c r="F139" s="100"/>
      <c r="G139" s="100"/>
      <c r="H139" s="1160"/>
      <c r="I139" s="85"/>
      <c r="J139" s="85"/>
      <c r="K139" s="85"/>
      <c r="L139" s="86"/>
    </row>
    <row r="140" spans="1:12" s="120" customFormat="1">
      <c r="A140" s="125"/>
      <c r="B140" s="103"/>
      <c r="C140" s="204"/>
      <c r="D140" s="100"/>
      <c r="E140" s="100"/>
      <c r="F140" s="100"/>
      <c r="G140" s="100"/>
      <c r="H140" s="1160"/>
      <c r="I140" s="85"/>
      <c r="J140" s="85"/>
      <c r="K140" s="85"/>
      <c r="L140" s="86"/>
    </row>
    <row r="141" spans="1:12" s="120" customFormat="1">
      <c r="A141" s="125"/>
      <c r="B141" s="103"/>
      <c r="C141" s="204"/>
      <c r="D141" s="100"/>
      <c r="E141" s="100"/>
      <c r="F141" s="100"/>
      <c r="G141" s="100"/>
      <c r="H141" s="1160"/>
      <c r="I141" s="85"/>
      <c r="J141" s="85"/>
      <c r="K141" s="85"/>
      <c r="L141" s="86"/>
    </row>
    <row r="142" spans="1:12" s="120" customFormat="1">
      <c r="A142" s="125"/>
      <c r="B142" s="103"/>
      <c r="C142" s="204"/>
      <c r="D142" s="100"/>
      <c r="E142" s="100"/>
      <c r="F142" s="100"/>
      <c r="G142" s="100"/>
      <c r="H142" s="1160"/>
      <c r="I142" s="85"/>
      <c r="J142" s="85"/>
      <c r="K142" s="85"/>
      <c r="L142" s="86"/>
    </row>
    <row r="143" spans="1:12" s="120" customFormat="1">
      <c r="A143" s="125"/>
      <c r="B143" s="103"/>
      <c r="C143" s="204"/>
      <c r="D143" s="100"/>
      <c r="E143" s="100"/>
      <c r="F143" s="100"/>
      <c r="G143" s="100"/>
      <c r="H143" s="1160"/>
      <c r="I143" s="85"/>
      <c r="J143" s="85"/>
      <c r="K143" s="85"/>
      <c r="L143" s="86"/>
    </row>
    <row r="144" spans="1:12" s="120" customFormat="1">
      <c r="A144" s="125"/>
      <c r="B144" s="103"/>
      <c r="C144" s="204"/>
      <c r="D144" s="100"/>
      <c r="E144" s="100"/>
      <c r="F144" s="100"/>
      <c r="G144" s="100"/>
      <c r="H144" s="1160"/>
      <c r="I144" s="85"/>
      <c r="J144" s="85"/>
      <c r="K144" s="85"/>
      <c r="L144" s="86"/>
    </row>
    <row r="145" spans="1:12" s="120" customFormat="1">
      <c r="A145" s="125"/>
      <c r="B145" s="103"/>
      <c r="C145" s="204"/>
      <c r="D145" s="100"/>
      <c r="E145" s="100"/>
      <c r="F145" s="100"/>
      <c r="G145" s="100"/>
      <c r="H145" s="1160"/>
      <c r="I145" s="85"/>
      <c r="J145" s="85"/>
      <c r="K145" s="85"/>
      <c r="L145" s="86"/>
    </row>
    <row r="146" spans="1:12" s="120" customFormat="1">
      <c r="A146" s="125"/>
      <c r="B146" s="103"/>
      <c r="C146" s="204"/>
      <c r="D146" s="100"/>
      <c r="E146" s="100"/>
      <c r="F146" s="100"/>
      <c r="G146" s="100"/>
      <c r="H146" s="1160"/>
      <c r="I146" s="85"/>
      <c r="J146" s="85"/>
      <c r="K146" s="85"/>
      <c r="L146" s="86"/>
    </row>
    <row r="147" spans="1:12" s="120" customFormat="1">
      <c r="A147" s="125"/>
      <c r="B147" s="103"/>
      <c r="C147" s="204"/>
      <c r="D147" s="100"/>
      <c r="E147" s="100"/>
      <c r="F147" s="100"/>
      <c r="G147" s="100"/>
      <c r="H147" s="1160"/>
      <c r="I147" s="85"/>
      <c r="J147" s="85"/>
      <c r="K147" s="85"/>
      <c r="L147" s="86"/>
    </row>
    <row r="148" spans="1:12" s="120" customFormat="1">
      <c r="A148" s="125"/>
      <c r="B148" s="103"/>
      <c r="C148" s="204"/>
      <c r="D148" s="100"/>
      <c r="E148" s="100"/>
      <c r="F148" s="100"/>
      <c r="G148" s="100"/>
      <c r="H148" s="1160"/>
      <c r="I148" s="85"/>
      <c r="J148" s="85"/>
      <c r="K148" s="85"/>
      <c r="L148" s="86"/>
    </row>
    <row r="149" spans="1:12" s="120" customFormat="1">
      <c r="A149" s="125"/>
      <c r="B149" s="103"/>
      <c r="C149" s="204"/>
      <c r="D149" s="100"/>
      <c r="E149" s="100"/>
      <c r="F149" s="100"/>
      <c r="G149" s="100"/>
      <c r="H149" s="1160"/>
      <c r="I149" s="85"/>
      <c r="J149" s="85"/>
      <c r="K149" s="85"/>
      <c r="L149" s="86"/>
    </row>
    <row r="150" spans="1:12" s="120" customFormat="1">
      <c r="A150" s="125"/>
      <c r="B150" s="103"/>
      <c r="C150" s="204"/>
      <c r="D150" s="100"/>
      <c r="E150" s="100"/>
      <c r="F150" s="100"/>
      <c r="G150" s="100"/>
      <c r="H150" s="1160"/>
      <c r="I150" s="85"/>
      <c r="J150" s="85"/>
      <c r="K150" s="85"/>
      <c r="L150" s="86"/>
    </row>
    <row r="151" spans="1:12" s="120" customFormat="1">
      <c r="A151" s="125"/>
      <c r="B151" s="103"/>
      <c r="C151" s="204"/>
      <c r="D151" s="100"/>
      <c r="E151" s="100"/>
      <c r="F151" s="100"/>
      <c r="G151" s="100"/>
      <c r="H151" s="1160"/>
      <c r="I151" s="85"/>
      <c r="J151" s="85"/>
      <c r="K151" s="85"/>
      <c r="L151" s="86"/>
    </row>
    <row r="152" spans="1:12" s="120" customFormat="1">
      <c r="A152" s="125"/>
      <c r="B152" s="103"/>
      <c r="C152" s="204"/>
      <c r="D152" s="100"/>
      <c r="E152" s="100"/>
      <c r="F152" s="100"/>
      <c r="G152" s="100"/>
      <c r="H152" s="1160"/>
      <c r="I152" s="85"/>
      <c r="J152" s="85"/>
      <c r="K152" s="85"/>
      <c r="L152" s="86"/>
    </row>
    <row r="153" spans="1:12" s="120" customFormat="1">
      <c r="A153" s="125"/>
      <c r="B153" s="103"/>
      <c r="C153" s="204"/>
      <c r="D153" s="100"/>
      <c r="E153" s="100"/>
      <c r="F153" s="100"/>
      <c r="G153" s="100"/>
      <c r="H153" s="1160"/>
      <c r="I153" s="85"/>
      <c r="J153" s="85"/>
      <c r="K153" s="85"/>
      <c r="L153" s="86"/>
    </row>
    <row r="154" spans="1:12" s="120" customFormat="1">
      <c r="A154" s="125"/>
      <c r="B154" s="103"/>
      <c r="C154" s="204"/>
      <c r="D154" s="100"/>
      <c r="E154" s="100"/>
      <c r="F154" s="100"/>
      <c r="G154" s="100"/>
      <c r="H154" s="1160"/>
      <c r="I154" s="85"/>
      <c r="J154" s="85"/>
      <c r="K154" s="85"/>
      <c r="L154" s="86"/>
    </row>
    <row r="155" spans="1:12" s="120" customFormat="1">
      <c r="A155" s="125"/>
      <c r="B155" s="103"/>
      <c r="C155" s="204"/>
      <c r="D155" s="100"/>
      <c r="E155" s="100"/>
      <c r="F155" s="100"/>
      <c r="G155" s="100"/>
      <c r="H155" s="1160"/>
      <c r="I155" s="85"/>
      <c r="J155" s="85"/>
      <c r="K155" s="85"/>
      <c r="L155" s="86"/>
    </row>
    <row r="156" spans="1:12" s="120" customFormat="1">
      <c r="A156" s="125"/>
      <c r="B156" s="103"/>
      <c r="C156" s="204"/>
      <c r="D156" s="100"/>
      <c r="E156" s="100"/>
      <c r="F156" s="100"/>
      <c r="G156" s="100"/>
      <c r="H156" s="1160"/>
      <c r="I156" s="85"/>
      <c r="J156" s="85"/>
      <c r="K156" s="85"/>
      <c r="L156" s="86"/>
    </row>
    <row r="157" spans="1:12" s="120" customFormat="1">
      <c r="A157" s="125"/>
      <c r="B157" s="103"/>
      <c r="C157" s="204"/>
      <c r="D157" s="100"/>
      <c r="E157" s="100"/>
      <c r="F157" s="100"/>
      <c r="G157" s="100"/>
      <c r="H157" s="1160"/>
      <c r="I157" s="85"/>
      <c r="J157" s="85"/>
      <c r="K157" s="85"/>
      <c r="L157" s="86"/>
    </row>
    <row r="158" spans="1:12" s="120" customFormat="1">
      <c r="A158" s="125"/>
      <c r="B158" s="103"/>
      <c r="C158" s="204"/>
      <c r="D158" s="100"/>
      <c r="E158" s="100"/>
      <c r="F158" s="100"/>
      <c r="G158" s="100"/>
      <c r="H158" s="1160"/>
      <c r="I158" s="85"/>
      <c r="J158" s="85"/>
      <c r="K158" s="85"/>
      <c r="L158" s="86"/>
    </row>
    <row r="159" spans="1:12" s="120" customFormat="1">
      <c r="A159" s="125"/>
      <c r="B159" s="103"/>
      <c r="C159" s="204"/>
      <c r="D159" s="100"/>
      <c r="E159" s="100"/>
      <c r="F159" s="100"/>
      <c r="G159" s="100"/>
      <c r="H159" s="1160"/>
      <c r="I159" s="85"/>
      <c r="J159" s="85"/>
      <c r="K159" s="85"/>
      <c r="L159" s="86"/>
    </row>
    <row r="160" spans="1:12" s="120" customFormat="1">
      <c r="A160" s="125"/>
      <c r="B160" s="103"/>
      <c r="C160" s="204"/>
      <c r="D160" s="100"/>
      <c r="E160" s="100"/>
      <c r="F160" s="100"/>
      <c r="G160" s="100"/>
      <c r="H160" s="1160"/>
      <c r="I160" s="85"/>
      <c r="J160" s="85"/>
      <c r="K160" s="85"/>
      <c r="L160" s="86"/>
    </row>
    <row r="161" spans="1:12" s="120" customFormat="1">
      <c r="A161" s="125"/>
      <c r="B161" s="103"/>
      <c r="C161" s="204"/>
      <c r="D161" s="100"/>
      <c r="E161" s="100"/>
      <c r="F161" s="100"/>
      <c r="G161" s="100"/>
      <c r="H161" s="1160"/>
      <c r="I161" s="85"/>
      <c r="J161" s="85"/>
      <c r="K161" s="85"/>
      <c r="L161" s="86"/>
    </row>
    <row r="162" spans="1:12" s="120" customFormat="1">
      <c r="A162" s="125"/>
      <c r="B162" s="103"/>
      <c r="C162" s="204"/>
      <c r="D162" s="100"/>
      <c r="E162" s="100"/>
      <c r="F162" s="100"/>
      <c r="G162" s="100"/>
      <c r="H162" s="1160"/>
      <c r="I162" s="85"/>
      <c r="J162" s="85"/>
      <c r="K162" s="85"/>
      <c r="L162" s="86"/>
    </row>
    <row r="163" spans="1:12" s="120" customFormat="1">
      <c r="A163" s="125"/>
      <c r="B163" s="103"/>
      <c r="C163" s="204"/>
      <c r="D163" s="100"/>
      <c r="E163" s="100"/>
      <c r="F163" s="100"/>
      <c r="G163" s="100"/>
      <c r="H163" s="1160"/>
      <c r="I163" s="85"/>
      <c r="J163" s="85"/>
      <c r="K163" s="85"/>
      <c r="L163" s="86"/>
    </row>
    <row r="164" spans="1:12" s="120" customFormat="1">
      <c r="A164" s="125"/>
      <c r="B164" s="103"/>
      <c r="C164" s="204"/>
      <c r="D164" s="100"/>
      <c r="E164" s="100"/>
      <c r="F164" s="100"/>
      <c r="G164" s="100"/>
      <c r="H164" s="1160"/>
      <c r="I164" s="85"/>
      <c r="J164" s="85"/>
      <c r="K164" s="85"/>
      <c r="L164" s="86"/>
    </row>
    <row r="165" spans="1:12" s="120" customFormat="1">
      <c r="A165" s="125"/>
      <c r="B165" s="103"/>
      <c r="C165" s="204"/>
      <c r="D165" s="100"/>
      <c r="E165" s="100"/>
      <c r="F165" s="100"/>
      <c r="G165" s="100"/>
      <c r="H165" s="1160"/>
      <c r="I165" s="85"/>
      <c r="J165" s="85"/>
      <c r="K165" s="85"/>
      <c r="L165" s="86"/>
    </row>
    <row r="166" spans="1:12" s="120" customFormat="1">
      <c r="A166" s="125"/>
      <c r="B166" s="103"/>
      <c r="C166" s="204"/>
      <c r="D166" s="100"/>
      <c r="E166" s="100"/>
      <c r="F166" s="100"/>
      <c r="G166" s="100"/>
      <c r="H166" s="1160"/>
      <c r="I166" s="85"/>
      <c r="J166" s="85"/>
      <c r="K166" s="85"/>
      <c r="L166" s="86"/>
    </row>
    <row r="167" spans="1:12" s="120" customFormat="1">
      <c r="A167" s="125"/>
      <c r="B167" s="103"/>
      <c r="C167" s="204"/>
      <c r="D167" s="100"/>
      <c r="E167" s="100"/>
      <c r="F167" s="100"/>
      <c r="G167" s="100"/>
      <c r="H167" s="1160"/>
      <c r="I167" s="85"/>
      <c r="J167" s="85"/>
      <c r="K167" s="85"/>
      <c r="L167" s="86"/>
    </row>
    <row r="168" spans="1:12" s="120" customFormat="1">
      <c r="A168" s="125"/>
      <c r="B168" s="103"/>
      <c r="C168" s="204"/>
      <c r="D168" s="100"/>
      <c r="E168" s="100"/>
      <c r="F168" s="100"/>
      <c r="G168" s="100"/>
      <c r="H168" s="1160"/>
      <c r="I168" s="85"/>
      <c r="J168" s="85"/>
      <c r="K168" s="85"/>
      <c r="L168" s="86"/>
    </row>
    <row r="169" spans="1:12" s="120" customFormat="1">
      <c r="A169" s="125"/>
      <c r="B169" s="103"/>
      <c r="C169" s="204"/>
      <c r="D169" s="100"/>
      <c r="E169" s="100"/>
      <c r="F169" s="100"/>
      <c r="G169" s="100"/>
      <c r="H169" s="1160"/>
      <c r="I169" s="85"/>
      <c r="J169" s="85"/>
      <c r="K169" s="85"/>
      <c r="L169" s="86"/>
    </row>
    <row r="170" spans="1:12" s="120" customFormat="1">
      <c r="A170" s="125"/>
      <c r="B170" s="103"/>
      <c r="C170" s="204"/>
      <c r="D170" s="100"/>
      <c r="E170" s="100"/>
      <c r="F170" s="100"/>
      <c r="G170" s="100"/>
      <c r="H170" s="1160"/>
      <c r="I170" s="85"/>
      <c r="J170" s="85"/>
      <c r="K170" s="85"/>
      <c r="L170" s="86"/>
    </row>
    <row r="171" spans="1:12" s="120" customFormat="1">
      <c r="A171" s="125"/>
      <c r="B171" s="103"/>
      <c r="C171" s="204"/>
      <c r="D171" s="100"/>
      <c r="E171" s="100"/>
      <c r="F171" s="100"/>
      <c r="G171" s="100"/>
      <c r="H171" s="1160"/>
      <c r="I171" s="85"/>
      <c r="J171" s="85"/>
      <c r="K171" s="85"/>
      <c r="L171" s="86"/>
    </row>
    <row r="172" spans="1:12" s="120" customFormat="1">
      <c r="A172" s="125"/>
      <c r="B172" s="103"/>
      <c r="C172" s="204"/>
      <c r="D172" s="100"/>
      <c r="E172" s="100"/>
      <c r="F172" s="100"/>
      <c r="G172" s="100"/>
      <c r="H172" s="1160"/>
      <c r="I172" s="85"/>
      <c r="J172" s="85"/>
      <c r="K172" s="85"/>
      <c r="L172" s="86"/>
    </row>
    <row r="173" spans="1:12" s="120" customFormat="1">
      <c r="A173" s="125"/>
      <c r="B173" s="103"/>
      <c r="C173" s="204"/>
      <c r="D173" s="100"/>
      <c r="E173" s="100"/>
      <c r="F173" s="100"/>
      <c r="G173" s="100"/>
      <c r="H173" s="1160"/>
      <c r="I173" s="85"/>
      <c r="J173" s="85"/>
      <c r="K173" s="85"/>
      <c r="L173" s="86"/>
    </row>
    <row r="174" spans="1:12" s="120" customFormat="1">
      <c r="A174" s="125"/>
      <c r="B174" s="103"/>
      <c r="C174" s="204"/>
      <c r="D174" s="100"/>
      <c r="E174" s="100"/>
      <c r="F174" s="100"/>
      <c r="G174" s="100"/>
      <c r="H174" s="1160"/>
      <c r="I174" s="85"/>
      <c r="J174" s="85"/>
      <c r="K174" s="85"/>
      <c r="L174" s="86"/>
    </row>
    <row r="175" spans="1:12" s="120" customFormat="1">
      <c r="A175" s="125"/>
      <c r="B175" s="103"/>
      <c r="C175" s="204"/>
      <c r="D175" s="100"/>
      <c r="E175" s="100"/>
      <c r="F175" s="100"/>
      <c r="G175" s="100"/>
      <c r="H175" s="1160"/>
      <c r="I175" s="85"/>
      <c r="J175" s="85"/>
      <c r="K175" s="85"/>
      <c r="L175" s="86"/>
    </row>
    <row r="176" spans="1:12" s="120" customFormat="1">
      <c r="A176" s="125"/>
      <c r="B176" s="103"/>
      <c r="C176" s="204"/>
      <c r="D176" s="100"/>
      <c r="E176" s="100"/>
      <c r="F176" s="100"/>
      <c r="G176" s="100"/>
      <c r="H176" s="1160"/>
      <c r="I176" s="85"/>
      <c r="J176" s="85"/>
      <c r="K176" s="85"/>
      <c r="L176" s="86"/>
    </row>
    <row r="177" spans="1:12" s="120" customFormat="1">
      <c r="A177" s="125"/>
      <c r="B177" s="103"/>
      <c r="C177" s="204"/>
      <c r="D177" s="100"/>
      <c r="E177" s="100"/>
      <c r="F177" s="100"/>
      <c r="G177" s="100"/>
      <c r="H177" s="1160"/>
      <c r="I177" s="85"/>
      <c r="J177" s="85"/>
      <c r="K177" s="85"/>
      <c r="L177" s="86"/>
    </row>
    <row r="178" spans="1:12" s="120" customFormat="1">
      <c r="A178" s="125"/>
      <c r="B178" s="103"/>
      <c r="C178" s="204"/>
      <c r="D178" s="100"/>
      <c r="E178" s="100"/>
      <c r="F178" s="100"/>
      <c r="G178" s="100"/>
      <c r="H178" s="1160"/>
      <c r="I178" s="85"/>
      <c r="J178" s="85"/>
      <c r="K178" s="85"/>
      <c r="L178" s="86"/>
    </row>
    <row r="179" spans="1:12" s="120" customFormat="1">
      <c r="A179" s="125"/>
      <c r="B179" s="103"/>
      <c r="C179" s="204"/>
      <c r="D179" s="100"/>
      <c r="E179" s="100"/>
      <c r="F179" s="100"/>
      <c r="G179" s="100"/>
      <c r="H179" s="1160"/>
      <c r="I179" s="85"/>
      <c r="J179" s="85"/>
      <c r="K179" s="85"/>
      <c r="L179" s="86"/>
    </row>
    <row r="180" spans="1:12" s="120" customFormat="1">
      <c r="A180" s="125"/>
      <c r="B180" s="103"/>
      <c r="C180" s="204"/>
      <c r="D180" s="100"/>
      <c r="E180" s="100"/>
      <c r="F180" s="100"/>
      <c r="G180" s="100"/>
      <c r="H180" s="1160"/>
      <c r="I180" s="85"/>
      <c r="J180" s="85"/>
      <c r="K180" s="85"/>
      <c r="L180" s="86"/>
    </row>
  </sheetData>
  <autoFilter ref="A14:L64">
    <filterColumn colId="7"/>
  </autoFilter>
  <mergeCells count="9">
    <mergeCell ref="B68:C68"/>
    <mergeCell ref="B69:C69"/>
    <mergeCell ref="B1:G1"/>
    <mergeCell ref="B2:G2"/>
    <mergeCell ref="A3:G3"/>
    <mergeCell ref="B4:G4"/>
    <mergeCell ref="B13:G13"/>
    <mergeCell ref="D12:E12"/>
    <mergeCell ref="F12:G12"/>
  </mergeCells>
  <printOptions horizontalCentered="1"/>
  <pageMargins left="0.55118110236220474" right="0.55118110236220474" top="0.74803149606299213" bottom="1.5748031496062993" header="0.51181102362204722" footer="1.1811023622047245"/>
  <pageSetup paperSize="9" scale="95" firstPageNumber="8" fitToHeight="15" orientation="portrait" blackAndWhite="1" useFirstPageNumber="1" r:id="rId1"/>
  <headerFooter alignWithMargins="0">
    <oddHeader xml:space="preserve">&amp;C   </oddHeader>
    <oddFooter>&amp;C&amp;"Times New Roman,Bold"&amp;P</oddFooter>
  </headerFooter>
  <rowBreaks count="1" manualBreakCount="1">
    <brk id="47" max="7" man="1"/>
  </rowBreaks>
</worksheet>
</file>

<file path=xl/worksheets/sheet8.xml><?xml version="1.0" encoding="utf-8"?>
<worksheet xmlns="http://schemas.openxmlformats.org/spreadsheetml/2006/main" xmlns:r="http://schemas.openxmlformats.org/officeDocument/2006/relationships">
  <sheetPr syncVertical="1" syncRef="B1" transitionEvaluation="1">
    <tabColor rgb="FFFF0000"/>
  </sheetPr>
  <dimension ref="A1:M149"/>
  <sheetViews>
    <sheetView view="pageBreakPreview" topLeftCell="B1" zoomScaleNormal="130" zoomScaleSheetLayoutView="100" workbookViewId="0">
      <selection activeCell="I1" sqref="I1:AE1048576"/>
    </sheetView>
  </sheetViews>
  <sheetFormatPr defaultColWidth="9.109375" defaultRowHeight="13.2"/>
  <cols>
    <col min="1" max="1" width="6.44140625" style="125" customWidth="1"/>
    <col min="2" max="2" width="8.109375" style="103" customWidth="1"/>
    <col min="3" max="3" width="35.77734375" style="204" customWidth="1"/>
    <col min="4" max="4" width="7.5546875" style="100" customWidth="1"/>
    <col min="5" max="5" width="9.44140625" style="100" customWidth="1"/>
    <col min="6" max="6" width="10" style="85" customWidth="1"/>
    <col min="7" max="7" width="8.5546875" style="85" customWidth="1"/>
    <col min="8" max="8" width="3.109375" style="1239" bestFit="1" customWidth="1"/>
    <col min="9" max="12" width="9.109375" style="85" customWidth="1"/>
    <col min="13" max="13" width="9.109375" style="86" customWidth="1"/>
    <col min="14" max="16" width="9.109375" style="85" customWidth="1"/>
    <col min="17" max="16384" width="9.109375" style="85"/>
  </cols>
  <sheetData>
    <row r="1" spans="1:13" ht="14.1" customHeight="1">
      <c r="A1" s="1240"/>
      <c r="B1" s="1486" t="s">
        <v>315</v>
      </c>
      <c r="C1" s="1486"/>
      <c r="D1" s="1486"/>
      <c r="E1" s="1486"/>
      <c r="F1" s="1486"/>
      <c r="G1" s="1486"/>
      <c r="H1" s="1237"/>
    </row>
    <row r="2" spans="1:13" ht="14.1" customHeight="1">
      <c r="A2" s="1240"/>
      <c r="B2" s="1486" t="s">
        <v>316</v>
      </c>
      <c r="C2" s="1486"/>
      <c r="D2" s="1486"/>
      <c r="E2" s="1486"/>
      <c r="F2" s="1486"/>
      <c r="G2" s="1486"/>
      <c r="H2" s="1237"/>
    </row>
    <row r="3" spans="1:13">
      <c r="A3" s="1472" t="s">
        <v>434</v>
      </c>
      <c r="B3" s="1472"/>
      <c r="C3" s="1472"/>
      <c r="D3" s="1472"/>
      <c r="E3" s="1472"/>
      <c r="F3" s="1472"/>
      <c r="G3" s="1472"/>
      <c r="H3" s="1232"/>
    </row>
    <row r="4" spans="1:13" ht="13.8">
      <c r="A4" s="35"/>
      <c r="B4" s="1473"/>
      <c r="C4" s="1473"/>
      <c r="D4" s="1473"/>
      <c r="E4" s="1473"/>
      <c r="F4" s="1473"/>
      <c r="G4" s="1473"/>
      <c r="H4" s="430"/>
    </row>
    <row r="5" spans="1:13">
      <c r="A5" s="35"/>
      <c r="B5" s="31"/>
      <c r="C5" s="31"/>
      <c r="D5" s="36"/>
      <c r="E5" s="37" t="s">
        <v>11</v>
      </c>
      <c r="F5" s="37" t="s">
        <v>12</v>
      </c>
      <c r="G5" s="37" t="s">
        <v>116</v>
      </c>
      <c r="H5" s="41"/>
    </row>
    <row r="6" spans="1:13">
      <c r="A6" s="35"/>
      <c r="B6" s="38" t="s">
        <v>13</v>
      </c>
      <c r="C6" s="31" t="s">
        <v>14</v>
      </c>
      <c r="D6" s="39" t="s">
        <v>56</v>
      </c>
      <c r="E6" s="33">
        <v>131905</v>
      </c>
      <c r="F6" s="1157">
        <v>0</v>
      </c>
      <c r="G6" s="33">
        <f>SUM(E6:F6)</f>
        <v>131905</v>
      </c>
      <c r="H6" s="39"/>
    </row>
    <row r="7" spans="1:13">
      <c r="A7" s="35"/>
      <c r="B7" s="38" t="s">
        <v>15</v>
      </c>
      <c r="C7" s="40" t="s">
        <v>16</v>
      </c>
      <c r="D7" s="41"/>
      <c r="E7" s="34"/>
      <c r="F7" s="1158"/>
      <c r="G7" s="34"/>
      <c r="H7" s="41"/>
    </row>
    <row r="8" spans="1:13">
      <c r="A8" s="35"/>
      <c r="B8" s="38"/>
      <c r="C8" s="40" t="s">
        <v>112</v>
      </c>
      <c r="D8" s="41" t="s">
        <v>56</v>
      </c>
      <c r="E8" s="34">
        <f>G23</f>
        <v>165</v>
      </c>
      <c r="F8" s="1156">
        <v>0</v>
      </c>
      <c r="G8" s="34">
        <f>SUM(E8:F8)</f>
        <v>165</v>
      </c>
      <c r="H8" s="41"/>
    </row>
    <row r="9" spans="1:13">
      <c r="A9" s="35"/>
      <c r="B9" s="42" t="s">
        <v>55</v>
      </c>
      <c r="C9" s="31" t="s">
        <v>27</v>
      </c>
      <c r="D9" s="43" t="s">
        <v>56</v>
      </c>
      <c r="E9" s="44">
        <f>SUM(E6:E8)</f>
        <v>132070</v>
      </c>
      <c r="F9" s="1159">
        <f>SUM(F6:F8)</f>
        <v>0</v>
      </c>
      <c r="G9" s="44">
        <f>SUM(E9:F9)</f>
        <v>132070</v>
      </c>
      <c r="H9" s="39"/>
    </row>
    <row r="10" spans="1:13">
      <c r="A10" s="35"/>
      <c r="B10" s="38"/>
      <c r="C10" s="31"/>
      <c r="D10" s="32"/>
      <c r="E10" s="32"/>
      <c r="F10" s="39"/>
      <c r="G10" s="32"/>
      <c r="H10" s="39"/>
    </row>
    <row r="11" spans="1:13">
      <c r="A11" s="33"/>
      <c r="B11" s="75" t="s">
        <v>28</v>
      </c>
      <c r="C11" s="31" t="s">
        <v>29</v>
      </c>
      <c r="D11" s="32"/>
      <c r="E11" s="32"/>
      <c r="F11" s="45"/>
      <c r="G11" s="31"/>
      <c r="H11" s="45"/>
    </row>
    <row r="12" spans="1:13" s="1" customFormat="1" ht="11.4" customHeight="1">
      <c r="A12" s="2"/>
      <c r="B12" s="3"/>
      <c r="C12" s="264"/>
      <c r="D12" s="1480"/>
      <c r="E12" s="1480"/>
      <c r="F12" s="1480"/>
      <c r="G12" s="1480"/>
      <c r="H12" s="1233"/>
    </row>
    <row r="13" spans="1:13" s="1" customFormat="1" ht="13.8" thickBot="1">
      <c r="A13" s="46"/>
      <c r="B13" s="1474" t="s">
        <v>104</v>
      </c>
      <c r="C13" s="1474"/>
      <c r="D13" s="1474"/>
      <c r="E13" s="1474"/>
      <c r="F13" s="1474"/>
      <c r="G13" s="1474"/>
      <c r="H13" s="431"/>
    </row>
    <row r="14" spans="1:13" s="1" customFormat="1" ht="14.4" thickTop="1" thickBot="1">
      <c r="A14" s="46"/>
      <c r="B14" s="262"/>
      <c r="C14" s="262" t="s">
        <v>30</v>
      </c>
      <c r="D14" s="262"/>
      <c r="E14" s="262"/>
      <c r="F14" s="262"/>
      <c r="G14" s="47" t="s">
        <v>55</v>
      </c>
      <c r="H14" s="41"/>
    </row>
    <row r="15" spans="1:13" ht="14.4" customHeight="1" thickTop="1">
      <c r="A15" s="844"/>
      <c r="B15" s="100"/>
      <c r="C15" s="845" t="s">
        <v>59</v>
      </c>
      <c r="D15" s="92"/>
      <c r="E15" s="536"/>
      <c r="F15" s="536"/>
      <c r="G15" s="93"/>
      <c r="H15" s="93"/>
      <c r="M15" s="85"/>
    </row>
    <row r="16" spans="1:13" ht="14.4" customHeight="1">
      <c r="A16" s="680" t="s">
        <v>60</v>
      </c>
      <c r="B16" s="850">
        <v>2052</v>
      </c>
      <c r="C16" s="851" t="s">
        <v>317</v>
      </c>
      <c r="D16" s="858"/>
      <c r="E16" s="859"/>
      <c r="F16" s="859"/>
      <c r="G16" s="858"/>
      <c r="H16" s="1170"/>
      <c r="M16" s="85"/>
    </row>
    <row r="17" spans="1:13" ht="14.4" customHeight="1">
      <c r="A17" s="844"/>
      <c r="B17" s="847" t="s">
        <v>483</v>
      </c>
      <c r="C17" s="845" t="s">
        <v>308</v>
      </c>
      <c r="D17" s="858"/>
      <c r="E17" s="859"/>
      <c r="F17" s="859"/>
      <c r="G17" s="858"/>
      <c r="H17" s="1170"/>
      <c r="M17" s="85"/>
    </row>
    <row r="18" spans="1:13" ht="14.4" customHeight="1">
      <c r="A18" s="680"/>
      <c r="B18" s="852" t="s">
        <v>484</v>
      </c>
      <c r="C18" s="849" t="s">
        <v>318</v>
      </c>
      <c r="D18" s="848"/>
      <c r="E18" s="860"/>
      <c r="F18" s="860"/>
      <c r="G18" s="848"/>
      <c r="H18" s="1171"/>
      <c r="M18" s="85"/>
    </row>
    <row r="19" spans="1:13" ht="14.4" customHeight="1">
      <c r="A19" s="680"/>
      <c r="B19" s="848" t="s">
        <v>485</v>
      </c>
      <c r="C19" s="849" t="s">
        <v>269</v>
      </c>
      <c r="D19" s="392"/>
      <c r="E19" s="266"/>
      <c r="F19" s="571"/>
      <c r="G19" s="856">
        <v>165</v>
      </c>
      <c r="H19" s="1172" t="s">
        <v>218</v>
      </c>
      <c r="M19" s="85"/>
    </row>
    <row r="20" spans="1:13" ht="14.4" customHeight="1">
      <c r="A20" s="844" t="s">
        <v>55</v>
      </c>
      <c r="B20" s="852" t="s">
        <v>484</v>
      </c>
      <c r="C20" s="849" t="s">
        <v>318</v>
      </c>
      <c r="D20" s="392"/>
      <c r="E20" s="268"/>
      <c r="F20" s="861"/>
      <c r="G20" s="857">
        <f>SUM(G19:G19)</f>
        <v>165</v>
      </c>
      <c r="H20" s="1173"/>
      <c r="M20" s="85"/>
    </row>
    <row r="21" spans="1:13" ht="14.4" customHeight="1">
      <c r="A21" s="844" t="s">
        <v>55</v>
      </c>
      <c r="B21" s="847" t="s">
        <v>483</v>
      </c>
      <c r="C21" s="845" t="s">
        <v>308</v>
      </c>
      <c r="D21" s="392"/>
      <c r="E21" s="268"/>
      <c r="F21" s="861"/>
      <c r="G21" s="857">
        <f t="shared" ref="G21:G22" si="0">G20</f>
        <v>165</v>
      </c>
      <c r="H21" s="1173"/>
      <c r="M21" s="85"/>
    </row>
    <row r="22" spans="1:13" ht="14.4" customHeight="1">
      <c r="A22" s="844" t="s">
        <v>55</v>
      </c>
      <c r="B22" s="846">
        <v>2052</v>
      </c>
      <c r="C22" s="845" t="s">
        <v>317</v>
      </c>
      <c r="D22" s="856"/>
      <c r="E22" s="266"/>
      <c r="F22" s="571"/>
      <c r="G22" s="856">
        <f t="shared" si="0"/>
        <v>165</v>
      </c>
      <c r="H22" s="1172"/>
      <c r="M22" s="85"/>
    </row>
    <row r="23" spans="1:13" ht="14.4" customHeight="1">
      <c r="A23" s="853" t="s">
        <v>55</v>
      </c>
      <c r="B23" s="854"/>
      <c r="C23" s="855" t="s">
        <v>59</v>
      </c>
      <c r="D23" s="857"/>
      <c r="E23" s="268"/>
      <c r="F23" s="861"/>
      <c r="G23" s="857">
        <f>G22</f>
        <v>165</v>
      </c>
      <c r="H23" s="1173"/>
      <c r="M23" s="85"/>
    </row>
    <row r="24" spans="1:13" s="77" customFormat="1" ht="15.45" customHeight="1">
      <c r="A24" s="853" t="s">
        <v>55</v>
      </c>
      <c r="B24" s="854"/>
      <c r="C24" s="855" t="s">
        <v>56</v>
      </c>
      <c r="D24" s="214"/>
      <c r="E24" s="315"/>
      <c r="F24" s="470"/>
      <c r="G24" s="315">
        <f t="shared" ref="G24" si="1">+G23</f>
        <v>165</v>
      </c>
      <c r="H24" s="1174"/>
    </row>
    <row r="25" spans="1:13" s="77" customFormat="1" ht="15.45" customHeight="1">
      <c r="A25" s="680"/>
      <c r="B25" s="1366"/>
      <c r="C25" s="851"/>
      <c r="D25" s="130"/>
      <c r="E25" s="292"/>
      <c r="F25" s="468"/>
      <c r="G25" s="292"/>
      <c r="H25" s="1174"/>
    </row>
    <row r="26" spans="1:13" s="77" customFormat="1" ht="15.45" customHeight="1">
      <c r="A26" s="1469" t="s">
        <v>673</v>
      </c>
      <c r="B26" s="1469"/>
      <c r="C26" s="1469"/>
      <c r="D26" s="1469"/>
      <c r="E26" s="1469"/>
      <c r="F26" s="1469"/>
      <c r="G26" s="1469"/>
      <c r="H26" s="1175"/>
    </row>
    <row r="27" spans="1:13" s="77" customFormat="1" ht="15.45" customHeight="1">
      <c r="A27" s="420"/>
      <c r="B27" s="1487"/>
      <c r="C27" s="1487"/>
      <c r="D27" s="1487"/>
      <c r="E27" s="1487"/>
      <c r="F27" s="1487"/>
      <c r="G27" s="1487"/>
      <c r="H27" s="832"/>
    </row>
    <row r="28" spans="1:13" s="77" customFormat="1" ht="15.45" customHeight="1">
      <c r="A28" s="420"/>
      <c r="B28" s="1487"/>
      <c r="C28" s="1487"/>
      <c r="D28" s="1487"/>
      <c r="E28" s="1487"/>
      <c r="F28" s="1487"/>
      <c r="G28" s="1487"/>
      <c r="H28" s="832"/>
    </row>
    <row r="29" spans="1:13" s="77" customFormat="1" ht="15.45" customHeight="1">
      <c r="A29" s="420"/>
      <c r="B29" s="1487"/>
      <c r="C29" s="1487"/>
      <c r="D29" s="1487"/>
      <c r="E29" s="1487"/>
      <c r="F29" s="1487"/>
      <c r="G29" s="1487"/>
      <c r="H29" s="832"/>
    </row>
    <row r="30" spans="1:13" s="77" customFormat="1">
      <c r="A30" s="1240"/>
      <c r="B30" s="94"/>
      <c r="C30" s="213"/>
      <c r="D30" s="130"/>
      <c r="E30" s="292"/>
      <c r="F30" s="292"/>
      <c r="G30" s="292"/>
      <c r="H30" s="1174"/>
    </row>
    <row r="31" spans="1:13" s="77" customFormat="1">
      <c r="A31" s="1240"/>
      <c r="B31" s="87"/>
      <c r="C31" s="99"/>
      <c r="D31" s="130"/>
      <c r="E31" s="130"/>
      <c r="F31" s="130"/>
      <c r="G31" s="130"/>
      <c r="H31" s="1166"/>
      <c r="M31" s="181"/>
    </row>
    <row r="32" spans="1:13" s="77" customFormat="1">
      <c r="A32" s="1240"/>
      <c r="B32" s="87"/>
      <c r="C32" s="99"/>
      <c r="D32" s="784"/>
      <c r="E32" s="460"/>
      <c r="F32" s="784"/>
      <c r="G32" s="460"/>
      <c r="H32" s="460"/>
      <c r="M32" s="181"/>
    </row>
    <row r="33" spans="1:13" s="77" customFormat="1">
      <c r="A33" s="1240"/>
      <c r="B33" s="87"/>
      <c r="C33" s="99"/>
      <c r="D33" s="130"/>
      <c r="E33" s="130"/>
      <c r="F33" s="130"/>
      <c r="G33" s="130"/>
      <c r="H33" s="1166"/>
      <c r="M33" s="181"/>
    </row>
    <row r="34" spans="1:13">
      <c r="D34" s="234"/>
      <c r="E34" s="234"/>
      <c r="F34" s="234"/>
      <c r="G34" s="234"/>
      <c r="H34" s="234"/>
    </row>
    <row r="35" spans="1:13">
      <c r="C35" s="103"/>
      <c r="D35" s="145"/>
      <c r="E35" s="145"/>
      <c r="F35" s="145"/>
      <c r="G35" s="145"/>
      <c r="H35" s="548"/>
    </row>
    <row r="36" spans="1:13">
      <c r="C36" s="103"/>
      <c r="D36" s="145"/>
      <c r="E36" s="238"/>
      <c r="F36" s="145"/>
      <c r="G36" s="100"/>
      <c r="H36" s="1160"/>
    </row>
    <row r="37" spans="1:13">
      <c r="C37" s="103"/>
      <c r="F37" s="100"/>
      <c r="G37" s="100"/>
      <c r="H37" s="1160"/>
    </row>
    <row r="38" spans="1:13">
      <c r="C38" s="103"/>
      <c r="F38" s="100"/>
      <c r="G38" s="100"/>
      <c r="H38" s="1160"/>
    </row>
    <row r="39" spans="1:13">
      <c r="C39" s="103"/>
      <c r="F39" s="100"/>
      <c r="G39" s="100"/>
      <c r="H39" s="1160"/>
    </row>
    <row r="40" spans="1:13">
      <c r="C40" s="103"/>
      <c r="F40" s="100"/>
      <c r="G40" s="100"/>
      <c r="H40" s="1160"/>
    </row>
    <row r="41" spans="1:13">
      <c r="C41" s="103"/>
      <c r="F41" s="100"/>
      <c r="G41" s="100"/>
      <c r="H41" s="1160"/>
    </row>
    <row r="42" spans="1:13">
      <c r="C42" s="103"/>
      <c r="E42" s="98"/>
      <c r="F42" s="100"/>
      <c r="G42" s="100"/>
      <c r="H42" s="1160"/>
    </row>
    <row r="43" spans="1:13">
      <c r="C43" s="103"/>
      <c r="F43" s="100"/>
      <c r="G43" s="100"/>
      <c r="H43" s="1160"/>
    </row>
    <row r="44" spans="1:13" s="127" customFormat="1">
      <c r="A44" s="125"/>
      <c r="B44" s="103"/>
      <c r="C44" s="103"/>
      <c r="D44" s="100"/>
      <c r="E44" s="100"/>
      <c r="F44" s="100"/>
      <c r="G44" s="100"/>
      <c r="H44" s="1160"/>
      <c r="I44" s="85"/>
      <c r="J44" s="85"/>
      <c r="K44" s="85"/>
      <c r="L44" s="85"/>
      <c r="M44" s="86"/>
    </row>
    <row r="45" spans="1:13" s="127" customFormat="1">
      <c r="A45" s="125"/>
      <c r="B45" s="103"/>
      <c r="C45" s="103"/>
      <c r="D45" s="100"/>
      <c r="E45" s="100"/>
      <c r="F45" s="100"/>
      <c r="G45" s="100"/>
      <c r="H45" s="1160"/>
      <c r="I45" s="85"/>
      <c r="J45" s="85"/>
      <c r="K45" s="85"/>
      <c r="L45" s="85"/>
      <c r="M45" s="86"/>
    </row>
    <row r="46" spans="1:13" s="127" customFormat="1">
      <c r="A46" s="125"/>
      <c r="B46" s="103"/>
      <c r="C46" s="103"/>
      <c r="D46" s="100"/>
      <c r="E46" s="100"/>
      <c r="F46" s="100"/>
      <c r="G46" s="100"/>
      <c r="H46" s="1160"/>
      <c r="I46" s="85"/>
      <c r="J46" s="85"/>
      <c r="K46" s="85"/>
      <c r="L46" s="85"/>
      <c r="M46" s="86"/>
    </row>
    <row r="47" spans="1:13" s="127" customFormat="1">
      <c r="A47" s="125"/>
      <c r="B47" s="103"/>
      <c r="C47" s="103"/>
      <c r="D47" s="100"/>
      <c r="E47" s="100"/>
      <c r="F47" s="100"/>
      <c r="G47" s="100"/>
      <c r="H47" s="1160"/>
      <c r="I47" s="85"/>
      <c r="J47" s="85"/>
      <c r="K47" s="85"/>
      <c r="L47" s="85"/>
      <c r="M47" s="86"/>
    </row>
    <row r="48" spans="1:13" s="127" customFormat="1">
      <c r="A48" s="125"/>
      <c r="B48" s="103"/>
      <c r="C48" s="103"/>
      <c r="D48" s="100"/>
      <c r="E48" s="100"/>
      <c r="F48" s="100"/>
      <c r="G48" s="100"/>
      <c r="H48" s="1160"/>
      <c r="I48" s="85"/>
      <c r="J48" s="85"/>
      <c r="K48" s="85"/>
      <c r="L48" s="85"/>
      <c r="M48" s="86"/>
    </row>
    <row r="49" spans="1:13" s="127" customFormat="1">
      <c r="A49" s="125"/>
      <c r="B49" s="103"/>
      <c r="C49" s="103"/>
      <c r="D49" s="100"/>
      <c r="E49" s="100"/>
      <c r="F49" s="100"/>
      <c r="G49" s="100"/>
      <c r="H49" s="1160"/>
      <c r="I49" s="85"/>
      <c r="J49" s="85"/>
      <c r="K49" s="85"/>
      <c r="L49" s="85"/>
      <c r="M49" s="86"/>
    </row>
    <row r="50" spans="1:13" s="127" customFormat="1">
      <c r="A50" s="125"/>
      <c r="B50" s="103"/>
      <c r="C50" s="204"/>
      <c r="D50" s="100"/>
      <c r="E50" s="100"/>
      <c r="F50" s="100"/>
      <c r="G50" s="100"/>
      <c r="H50" s="1160"/>
      <c r="I50" s="85"/>
      <c r="J50" s="85"/>
      <c r="K50" s="85"/>
      <c r="L50" s="85"/>
      <c r="M50" s="86"/>
    </row>
    <row r="51" spans="1:13" s="127" customFormat="1">
      <c r="A51" s="125"/>
      <c r="B51" s="103"/>
      <c r="C51" s="204"/>
      <c r="D51" s="100"/>
      <c r="E51" s="100"/>
      <c r="F51" s="100"/>
      <c r="G51" s="100"/>
      <c r="H51" s="1160"/>
      <c r="I51" s="85"/>
      <c r="J51" s="85"/>
      <c r="K51" s="85"/>
      <c r="L51" s="85"/>
      <c r="M51" s="86"/>
    </row>
    <row r="52" spans="1:13" s="127" customFormat="1">
      <c r="A52" s="125"/>
      <c r="B52" s="103"/>
      <c r="C52" s="204"/>
      <c r="D52" s="100"/>
      <c r="E52" s="100"/>
      <c r="F52" s="100"/>
      <c r="G52" s="100"/>
      <c r="H52" s="1160"/>
      <c r="I52" s="85"/>
      <c r="J52" s="85"/>
      <c r="K52" s="85"/>
      <c r="L52" s="85"/>
      <c r="M52" s="86"/>
    </row>
    <row r="53" spans="1:13" s="127" customFormat="1">
      <c r="A53" s="125"/>
      <c r="B53" s="103"/>
      <c r="C53" s="204"/>
      <c r="D53" s="100"/>
      <c r="E53" s="100"/>
      <c r="F53" s="100"/>
      <c r="G53" s="100"/>
      <c r="H53" s="1160"/>
      <c r="I53" s="85"/>
      <c r="J53" s="85"/>
      <c r="K53" s="85"/>
      <c r="L53" s="85"/>
      <c r="M53" s="86"/>
    </row>
    <row r="54" spans="1:13" s="127" customFormat="1">
      <c r="A54" s="125"/>
      <c r="B54" s="103"/>
      <c r="C54" s="204"/>
      <c r="D54" s="100"/>
      <c r="E54" s="100"/>
      <c r="F54" s="100"/>
      <c r="G54" s="100"/>
      <c r="H54" s="1160"/>
      <c r="I54" s="85"/>
      <c r="J54" s="85"/>
      <c r="K54" s="85"/>
      <c r="L54" s="85"/>
      <c r="M54" s="86"/>
    </row>
    <row r="55" spans="1:13" s="127" customFormat="1">
      <c r="A55" s="125"/>
      <c r="B55" s="103"/>
      <c r="C55" s="204"/>
      <c r="D55" s="100"/>
      <c r="E55" s="100"/>
      <c r="F55" s="100"/>
      <c r="G55" s="100"/>
      <c r="H55" s="1160"/>
      <c r="I55" s="85"/>
      <c r="J55" s="85"/>
      <c r="K55" s="85"/>
      <c r="L55" s="85"/>
      <c r="M55" s="86"/>
    </row>
    <row r="56" spans="1:13" s="127" customFormat="1">
      <c r="A56" s="125"/>
      <c r="B56" s="103"/>
      <c r="C56" s="204"/>
      <c r="D56" s="100"/>
      <c r="E56" s="100"/>
      <c r="F56" s="100"/>
      <c r="G56" s="100"/>
      <c r="H56" s="1160"/>
      <c r="I56" s="85"/>
      <c r="J56" s="85"/>
      <c r="K56" s="85"/>
      <c r="L56" s="85"/>
      <c r="M56" s="86"/>
    </row>
    <row r="57" spans="1:13" s="127" customFormat="1">
      <c r="A57" s="125"/>
      <c r="B57" s="103"/>
      <c r="C57" s="204"/>
      <c r="D57" s="100"/>
      <c r="E57" s="100"/>
      <c r="F57" s="100"/>
      <c r="G57" s="100"/>
      <c r="H57" s="1160"/>
      <c r="I57" s="85"/>
      <c r="J57" s="85"/>
      <c r="K57" s="85"/>
      <c r="L57" s="85"/>
      <c r="M57" s="86"/>
    </row>
    <row r="58" spans="1:13" s="127" customFormat="1">
      <c r="A58" s="125"/>
      <c r="B58" s="103"/>
      <c r="C58" s="204"/>
      <c r="D58" s="100"/>
      <c r="E58" s="100"/>
      <c r="F58" s="100"/>
      <c r="G58" s="100"/>
      <c r="H58" s="1160"/>
      <c r="I58" s="85"/>
      <c r="J58" s="85"/>
      <c r="K58" s="85"/>
      <c r="L58" s="85"/>
      <c r="M58" s="86"/>
    </row>
    <row r="59" spans="1:13" s="127" customFormat="1">
      <c r="A59" s="125"/>
      <c r="B59" s="103"/>
      <c r="C59" s="204"/>
      <c r="D59" s="100"/>
      <c r="E59" s="100"/>
      <c r="F59" s="100"/>
      <c r="G59" s="100"/>
      <c r="H59" s="1160"/>
      <c r="I59" s="85"/>
      <c r="J59" s="85"/>
      <c r="K59" s="85"/>
      <c r="L59" s="85"/>
      <c r="M59" s="86"/>
    </row>
    <row r="60" spans="1:13" s="127" customFormat="1">
      <c r="A60" s="125"/>
      <c r="B60" s="103"/>
      <c r="C60" s="204"/>
      <c r="D60" s="100"/>
      <c r="E60" s="100"/>
      <c r="F60" s="100"/>
      <c r="G60" s="100"/>
      <c r="H60" s="1160"/>
      <c r="I60" s="85"/>
      <c r="J60" s="85"/>
      <c r="K60" s="85"/>
      <c r="L60" s="85"/>
      <c r="M60" s="86"/>
    </row>
    <row r="61" spans="1:13" s="127" customFormat="1">
      <c r="A61" s="125"/>
      <c r="B61" s="103"/>
      <c r="C61" s="204"/>
      <c r="D61" s="100"/>
      <c r="E61" s="100"/>
      <c r="F61" s="100"/>
      <c r="G61" s="100"/>
      <c r="H61" s="1160"/>
      <c r="I61" s="85"/>
      <c r="J61" s="85"/>
      <c r="K61" s="85"/>
      <c r="L61" s="85"/>
      <c r="M61" s="86"/>
    </row>
    <row r="62" spans="1:13" s="127" customFormat="1">
      <c r="A62" s="125"/>
      <c r="B62" s="103"/>
      <c r="C62" s="204"/>
      <c r="D62" s="100"/>
      <c r="E62" s="100"/>
      <c r="F62" s="100"/>
      <c r="G62" s="100"/>
      <c r="H62" s="1160"/>
      <c r="I62" s="85"/>
      <c r="J62" s="85"/>
      <c r="K62" s="85"/>
      <c r="L62" s="85"/>
      <c r="M62" s="86"/>
    </row>
    <row r="63" spans="1:13" s="127" customFormat="1">
      <c r="A63" s="125"/>
      <c r="B63" s="103"/>
      <c r="C63" s="204"/>
      <c r="D63" s="100"/>
      <c r="E63" s="100"/>
      <c r="F63" s="100"/>
      <c r="G63" s="100"/>
      <c r="H63" s="1160"/>
      <c r="I63" s="85"/>
      <c r="J63" s="85"/>
      <c r="K63" s="85"/>
      <c r="L63" s="85"/>
      <c r="M63" s="86"/>
    </row>
    <row r="64" spans="1:13" s="127" customFormat="1">
      <c r="A64" s="125"/>
      <c r="B64" s="103"/>
      <c r="C64" s="204"/>
      <c r="D64" s="100"/>
      <c r="E64" s="100"/>
      <c r="F64" s="100"/>
      <c r="G64" s="100"/>
      <c r="H64" s="1160"/>
      <c r="I64" s="85"/>
      <c r="J64" s="85"/>
      <c r="K64" s="85"/>
      <c r="L64" s="85"/>
      <c r="M64" s="86"/>
    </row>
    <row r="65" spans="1:13" s="127" customFormat="1">
      <c r="A65" s="125"/>
      <c r="B65" s="103"/>
      <c r="C65" s="204"/>
      <c r="D65" s="100"/>
      <c r="E65" s="100"/>
      <c r="F65" s="100"/>
      <c r="G65" s="100"/>
      <c r="H65" s="1160"/>
      <c r="I65" s="85"/>
      <c r="J65" s="85"/>
      <c r="K65" s="85"/>
      <c r="L65" s="85"/>
      <c r="M65" s="86"/>
    </row>
    <row r="66" spans="1:13" s="127" customFormat="1">
      <c r="A66" s="125"/>
      <c r="B66" s="103"/>
      <c r="C66" s="204"/>
      <c r="D66" s="100"/>
      <c r="E66" s="100"/>
      <c r="F66" s="100"/>
      <c r="G66" s="100"/>
      <c r="H66" s="1160"/>
      <c r="I66" s="85"/>
      <c r="J66" s="85"/>
      <c r="K66" s="85"/>
      <c r="L66" s="85"/>
      <c r="M66" s="86"/>
    </row>
    <row r="67" spans="1:13" s="127" customFormat="1">
      <c r="A67" s="125"/>
      <c r="B67" s="103"/>
      <c r="C67" s="204"/>
      <c r="D67" s="100"/>
      <c r="E67" s="100"/>
      <c r="F67" s="100"/>
      <c r="G67" s="100"/>
      <c r="H67" s="1160"/>
      <c r="I67" s="85"/>
      <c r="J67" s="85"/>
      <c r="K67" s="85"/>
      <c r="L67" s="85"/>
      <c r="M67" s="86"/>
    </row>
    <row r="68" spans="1:13" s="127" customFormat="1">
      <c r="A68" s="125"/>
      <c r="B68" s="103"/>
      <c r="C68" s="204"/>
      <c r="D68" s="100"/>
      <c r="E68" s="100"/>
      <c r="F68" s="100"/>
      <c r="G68" s="100"/>
      <c r="H68" s="1160"/>
      <c r="I68" s="85"/>
      <c r="J68" s="85"/>
      <c r="K68" s="85"/>
      <c r="L68" s="85"/>
      <c r="M68" s="86"/>
    </row>
    <row r="69" spans="1:13" s="127" customFormat="1">
      <c r="A69" s="125"/>
      <c r="B69" s="103"/>
      <c r="C69" s="204"/>
      <c r="D69" s="100"/>
      <c r="E69" s="100"/>
      <c r="F69" s="100"/>
      <c r="G69" s="100"/>
      <c r="H69" s="1160"/>
      <c r="I69" s="85"/>
      <c r="J69" s="85"/>
      <c r="K69" s="85"/>
      <c r="L69" s="85"/>
      <c r="M69" s="86"/>
    </row>
    <row r="70" spans="1:13" s="127" customFormat="1">
      <c r="A70" s="125"/>
      <c r="B70" s="103"/>
      <c r="C70" s="204"/>
      <c r="D70" s="100"/>
      <c r="E70" s="100"/>
      <c r="F70" s="100"/>
      <c r="G70" s="100"/>
      <c r="H70" s="1160"/>
      <c r="I70" s="85"/>
      <c r="J70" s="85"/>
      <c r="K70" s="85"/>
      <c r="L70" s="85"/>
      <c r="M70" s="86"/>
    </row>
    <row r="71" spans="1:13" s="127" customFormat="1">
      <c r="A71" s="125"/>
      <c r="B71" s="103"/>
      <c r="C71" s="204"/>
      <c r="D71" s="100"/>
      <c r="E71" s="100"/>
      <c r="F71" s="100"/>
      <c r="G71" s="100"/>
      <c r="H71" s="1160"/>
      <c r="I71" s="85"/>
      <c r="J71" s="85"/>
      <c r="K71" s="85"/>
      <c r="L71" s="85"/>
      <c r="M71" s="86"/>
    </row>
    <row r="72" spans="1:13" s="127" customFormat="1">
      <c r="A72" s="125"/>
      <c r="B72" s="103"/>
      <c r="C72" s="204"/>
      <c r="D72" s="100"/>
      <c r="E72" s="100"/>
      <c r="F72" s="100"/>
      <c r="G72" s="100"/>
      <c r="H72" s="1160"/>
      <c r="I72" s="85"/>
      <c r="J72" s="85"/>
      <c r="K72" s="85"/>
      <c r="L72" s="85"/>
      <c r="M72" s="86"/>
    </row>
    <row r="73" spans="1:13" s="127" customFormat="1">
      <c r="A73" s="125"/>
      <c r="B73" s="103"/>
      <c r="C73" s="204"/>
      <c r="D73" s="100"/>
      <c r="E73" s="100"/>
      <c r="F73" s="100"/>
      <c r="G73" s="100"/>
      <c r="H73" s="1160"/>
      <c r="I73" s="85"/>
      <c r="J73" s="85"/>
      <c r="K73" s="85"/>
      <c r="L73" s="85"/>
      <c r="M73" s="86"/>
    </row>
    <row r="74" spans="1:13" s="127" customFormat="1">
      <c r="A74" s="125"/>
      <c r="B74" s="103"/>
      <c r="C74" s="204"/>
      <c r="D74" s="100"/>
      <c r="E74" s="100"/>
      <c r="F74" s="100"/>
      <c r="G74" s="100"/>
      <c r="H74" s="1160"/>
      <c r="I74" s="85"/>
      <c r="J74" s="85"/>
      <c r="K74" s="85"/>
      <c r="L74" s="85"/>
      <c r="M74" s="86"/>
    </row>
    <row r="75" spans="1:13" s="127" customFormat="1">
      <c r="A75" s="125"/>
      <c r="B75" s="103"/>
      <c r="C75" s="204"/>
      <c r="D75" s="100"/>
      <c r="E75" s="100"/>
      <c r="F75" s="100"/>
      <c r="G75" s="100"/>
      <c r="H75" s="1160"/>
      <c r="I75" s="85"/>
      <c r="J75" s="85"/>
      <c r="K75" s="85"/>
      <c r="L75" s="85"/>
      <c r="M75" s="86"/>
    </row>
    <row r="76" spans="1:13" s="120" customFormat="1">
      <c r="A76" s="125"/>
      <c r="B76" s="103"/>
      <c r="C76" s="204"/>
      <c r="D76" s="100"/>
      <c r="E76" s="100"/>
      <c r="F76" s="100"/>
      <c r="G76" s="100"/>
      <c r="H76" s="1160"/>
      <c r="I76" s="85"/>
      <c r="J76" s="85"/>
      <c r="K76" s="85"/>
      <c r="L76" s="85"/>
      <c r="M76" s="86"/>
    </row>
    <row r="77" spans="1:13" s="120" customFormat="1">
      <c r="A77" s="125"/>
      <c r="B77" s="103"/>
      <c r="C77" s="204"/>
      <c r="D77" s="100"/>
      <c r="E77" s="100"/>
      <c r="F77" s="100"/>
      <c r="G77" s="100"/>
      <c r="H77" s="1160"/>
      <c r="I77" s="85"/>
      <c r="J77" s="85"/>
      <c r="K77" s="85"/>
      <c r="L77" s="85"/>
      <c r="M77" s="86"/>
    </row>
    <row r="78" spans="1:13" s="120" customFormat="1">
      <c r="A78" s="125"/>
      <c r="B78" s="103"/>
      <c r="C78" s="204"/>
      <c r="D78" s="100"/>
      <c r="E78" s="100"/>
      <c r="F78" s="100"/>
      <c r="G78" s="100"/>
      <c r="H78" s="1160"/>
      <c r="I78" s="85"/>
      <c r="J78" s="85"/>
      <c r="K78" s="85"/>
      <c r="L78" s="85"/>
      <c r="M78" s="86"/>
    </row>
    <row r="79" spans="1:13" s="120" customFormat="1">
      <c r="A79" s="125"/>
      <c r="B79" s="103"/>
      <c r="C79" s="204"/>
      <c r="D79" s="100"/>
      <c r="E79" s="100"/>
      <c r="F79" s="100"/>
      <c r="G79" s="100"/>
      <c r="H79" s="1160"/>
      <c r="I79" s="85"/>
      <c r="J79" s="85"/>
      <c r="K79" s="85"/>
      <c r="L79" s="85"/>
      <c r="M79" s="86"/>
    </row>
    <row r="80" spans="1:13" s="120" customFormat="1">
      <c r="A80" s="125"/>
      <c r="B80" s="103"/>
      <c r="C80" s="204"/>
      <c r="D80" s="100"/>
      <c r="E80" s="100"/>
      <c r="F80" s="100"/>
      <c r="G80" s="100"/>
      <c r="H80" s="1160"/>
      <c r="I80" s="85"/>
      <c r="J80" s="85"/>
      <c r="K80" s="85"/>
      <c r="L80" s="85"/>
      <c r="M80" s="86"/>
    </row>
    <row r="81" spans="1:13" s="120" customFormat="1">
      <c r="A81" s="125"/>
      <c r="B81" s="103"/>
      <c r="C81" s="204"/>
      <c r="D81" s="100"/>
      <c r="E81" s="100"/>
      <c r="F81" s="100"/>
      <c r="G81" s="100"/>
      <c r="H81" s="1160"/>
      <c r="I81" s="85"/>
      <c r="J81" s="85"/>
      <c r="K81" s="85"/>
      <c r="L81" s="85"/>
      <c r="M81" s="86"/>
    </row>
    <row r="82" spans="1:13" s="120" customFormat="1">
      <c r="A82" s="125"/>
      <c r="B82" s="103"/>
      <c r="C82" s="204"/>
      <c r="D82" s="100"/>
      <c r="E82" s="100"/>
      <c r="F82" s="100"/>
      <c r="G82" s="100"/>
      <c r="H82" s="1160"/>
      <c r="I82" s="85"/>
      <c r="J82" s="85"/>
      <c r="K82" s="85"/>
      <c r="L82" s="85"/>
      <c r="M82" s="86"/>
    </row>
    <row r="83" spans="1:13" s="120" customFormat="1">
      <c r="A83" s="125"/>
      <c r="B83" s="103"/>
      <c r="C83" s="204"/>
      <c r="D83" s="100"/>
      <c r="E83" s="100"/>
      <c r="F83" s="100"/>
      <c r="G83" s="100"/>
      <c r="H83" s="1160"/>
      <c r="I83" s="85"/>
      <c r="J83" s="85"/>
      <c r="K83" s="85"/>
      <c r="L83" s="85"/>
      <c r="M83" s="86"/>
    </row>
    <row r="84" spans="1:13" s="120" customFormat="1">
      <c r="A84" s="125"/>
      <c r="B84" s="103"/>
      <c r="C84" s="204"/>
      <c r="D84" s="100"/>
      <c r="E84" s="100"/>
      <c r="F84" s="100"/>
      <c r="G84" s="100"/>
      <c r="H84" s="1160"/>
      <c r="I84" s="85"/>
      <c r="J84" s="85"/>
      <c r="K84" s="85"/>
      <c r="L84" s="85"/>
      <c r="M84" s="86"/>
    </row>
    <row r="85" spans="1:13" s="120" customFormat="1">
      <c r="A85" s="125"/>
      <c r="B85" s="103"/>
      <c r="C85" s="204"/>
      <c r="D85" s="100"/>
      <c r="E85" s="100"/>
      <c r="F85" s="100"/>
      <c r="G85" s="100"/>
      <c r="H85" s="1160"/>
      <c r="I85" s="85"/>
      <c r="J85" s="85"/>
      <c r="K85" s="85"/>
      <c r="L85" s="85"/>
      <c r="M85" s="86"/>
    </row>
    <row r="86" spans="1:13" s="120" customFormat="1">
      <c r="A86" s="125"/>
      <c r="B86" s="103"/>
      <c r="C86" s="204"/>
      <c r="D86" s="100"/>
      <c r="E86" s="100"/>
      <c r="F86" s="100"/>
      <c r="G86" s="100"/>
      <c r="H86" s="1160"/>
      <c r="I86" s="85"/>
      <c r="J86" s="85"/>
      <c r="K86" s="85"/>
      <c r="L86" s="85"/>
      <c r="M86" s="86"/>
    </row>
    <row r="87" spans="1:13" s="120" customFormat="1">
      <c r="A87" s="125"/>
      <c r="B87" s="103"/>
      <c r="C87" s="204"/>
      <c r="D87" s="100"/>
      <c r="E87" s="100"/>
      <c r="F87" s="100"/>
      <c r="G87" s="100"/>
      <c r="H87" s="1160"/>
      <c r="I87" s="85"/>
      <c r="J87" s="85"/>
      <c r="K87" s="85"/>
      <c r="L87" s="85"/>
      <c r="M87" s="86"/>
    </row>
    <row r="88" spans="1:13" s="120" customFormat="1">
      <c r="A88" s="125"/>
      <c r="B88" s="103"/>
      <c r="C88" s="204"/>
      <c r="D88" s="100"/>
      <c r="E88" s="100"/>
      <c r="F88" s="100"/>
      <c r="G88" s="100"/>
      <c r="H88" s="1160"/>
      <c r="I88" s="85"/>
      <c r="J88" s="85"/>
      <c r="K88" s="85"/>
      <c r="L88" s="85"/>
      <c r="M88" s="86"/>
    </row>
    <row r="89" spans="1:13" s="120" customFormat="1">
      <c r="A89" s="125"/>
      <c r="B89" s="103"/>
      <c r="C89" s="204"/>
      <c r="D89" s="100"/>
      <c r="E89" s="100"/>
      <c r="F89" s="100"/>
      <c r="G89" s="100"/>
      <c r="H89" s="1160"/>
      <c r="I89" s="85"/>
      <c r="J89" s="85"/>
      <c r="K89" s="85"/>
      <c r="L89" s="85"/>
      <c r="M89" s="86"/>
    </row>
    <row r="90" spans="1:13" s="120" customFormat="1">
      <c r="A90" s="125"/>
      <c r="B90" s="103"/>
      <c r="C90" s="204"/>
      <c r="D90" s="100"/>
      <c r="E90" s="100"/>
      <c r="F90" s="100"/>
      <c r="G90" s="100"/>
      <c r="H90" s="1160"/>
      <c r="I90" s="85"/>
      <c r="J90" s="85"/>
      <c r="K90" s="85"/>
      <c r="L90" s="85"/>
      <c r="M90" s="86"/>
    </row>
    <row r="91" spans="1:13" s="120" customFormat="1">
      <c r="A91" s="125"/>
      <c r="B91" s="103"/>
      <c r="C91" s="204"/>
      <c r="D91" s="100"/>
      <c r="E91" s="100"/>
      <c r="F91" s="100"/>
      <c r="G91" s="100"/>
      <c r="H91" s="1160"/>
      <c r="I91" s="85"/>
      <c r="J91" s="85"/>
      <c r="K91" s="85"/>
      <c r="L91" s="85"/>
      <c r="M91" s="86"/>
    </row>
    <row r="92" spans="1:13" s="120" customFormat="1">
      <c r="A92" s="125"/>
      <c r="B92" s="103"/>
      <c r="C92" s="204"/>
      <c r="D92" s="100"/>
      <c r="E92" s="100"/>
      <c r="F92" s="100"/>
      <c r="G92" s="100"/>
      <c r="H92" s="1160"/>
      <c r="I92" s="85"/>
      <c r="J92" s="85"/>
      <c r="K92" s="85"/>
      <c r="L92" s="85"/>
      <c r="M92" s="86"/>
    </row>
    <row r="93" spans="1:13" s="120" customFormat="1">
      <c r="A93" s="125"/>
      <c r="B93" s="103"/>
      <c r="C93" s="204"/>
      <c r="D93" s="100"/>
      <c r="E93" s="100"/>
      <c r="F93" s="100"/>
      <c r="G93" s="100"/>
      <c r="H93" s="1160"/>
      <c r="I93" s="85"/>
      <c r="J93" s="85"/>
      <c r="K93" s="85"/>
      <c r="L93" s="85"/>
      <c r="M93" s="86"/>
    </row>
    <row r="94" spans="1:13" s="120" customFormat="1">
      <c r="A94" s="125"/>
      <c r="B94" s="103"/>
      <c r="C94" s="204"/>
      <c r="D94" s="100"/>
      <c r="E94" s="100"/>
      <c r="F94" s="100"/>
      <c r="G94" s="100"/>
      <c r="H94" s="1160"/>
      <c r="I94" s="85"/>
      <c r="J94" s="85"/>
      <c r="K94" s="85"/>
      <c r="L94" s="85"/>
      <c r="M94" s="86"/>
    </row>
    <row r="95" spans="1:13" s="120" customFormat="1">
      <c r="A95" s="125"/>
      <c r="B95" s="103"/>
      <c r="C95" s="204"/>
      <c r="D95" s="100"/>
      <c r="E95" s="100"/>
      <c r="F95" s="100"/>
      <c r="G95" s="100"/>
      <c r="H95" s="1160"/>
      <c r="I95" s="85"/>
      <c r="J95" s="85"/>
      <c r="K95" s="85"/>
      <c r="L95" s="85"/>
      <c r="M95" s="86"/>
    </row>
    <row r="96" spans="1:13" s="120" customFormat="1">
      <c r="A96" s="125"/>
      <c r="B96" s="103"/>
      <c r="C96" s="204"/>
      <c r="D96" s="100"/>
      <c r="E96" s="100"/>
      <c r="F96" s="100"/>
      <c r="G96" s="100"/>
      <c r="H96" s="1160"/>
      <c r="I96" s="85"/>
      <c r="J96" s="85"/>
      <c r="K96" s="85"/>
      <c r="L96" s="85"/>
      <c r="M96" s="86"/>
    </row>
    <row r="97" spans="1:13" s="120" customFormat="1">
      <c r="A97" s="125"/>
      <c r="B97" s="103"/>
      <c r="C97" s="204"/>
      <c r="D97" s="100"/>
      <c r="E97" s="100"/>
      <c r="F97" s="100"/>
      <c r="G97" s="100"/>
      <c r="H97" s="1160"/>
      <c r="I97" s="85"/>
      <c r="J97" s="85"/>
      <c r="K97" s="85"/>
      <c r="L97" s="85"/>
      <c r="M97" s="86"/>
    </row>
    <row r="98" spans="1:13" s="120" customFormat="1">
      <c r="A98" s="125"/>
      <c r="B98" s="103"/>
      <c r="C98" s="204"/>
      <c r="D98" s="100"/>
      <c r="E98" s="100"/>
      <c r="F98" s="100"/>
      <c r="G98" s="100"/>
      <c r="H98" s="1160"/>
      <c r="I98" s="85"/>
      <c r="J98" s="85"/>
      <c r="K98" s="85"/>
      <c r="L98" s="85"/>
      <c r="M98" s="86"/>
    </row>
    <row r="99" spans="1:13" s="120" customFormat="1">
      <c r="A99" s="125"/>
      <c r="B99" s="103"/>
      <c r="C99" s="204"/>
      <c r="D99" s="100"/>
      <c r="E99" s="100"/>
      <c r="F99" s="100"/>
      <c r="G99" s="100"/>
      <c r="H99" s="1160"/>
      <c r="I99" s="85"/>
      <c r="J99" s="85"/>
      <c r="K99" s="85"/>
      <c r="L99" s="85"/>
      <c r="M99" s="86"/>
    </row>
    <row r="100" spans="1:13" s="120" customFormat="1">
      <c r="A100" s="125"/>
      <c r="B100" s="103"/>
      <c r="C100" s="204"/>
      <c r="D100" s="100"/>
      <c r="E100" s="100"/>
      <c r="F100" s="100"/>
      <c r="G100" s="100"/>
      <c r="H100" s="1160"/>
      <c r="I100" s="85"/>
      <c r="J100" s="85"/>
      <c r="K100" s="85"/>
      <c r="L100" s="85"/>
      <c r="M100" s="86"/>
    </row>
    <row r="101" spans="1:13" s="120" customFormat="1">
      <c r="A101" s="125"/>
      <c r="B101" s="103"/>
      <c r="C101" s="204"/>
      <c r="D101" s="100"/>
      <c r="E101" s="100"/>
      <c r="F101" s="100"/>
      <c r="G101" s="100"/>
      <c r="H101" s="1160"/>
      <c r="I101" s="85"/>
      <c r="J101" s="85"/>
      <c r="K101" s="85"/>
      <c r="L101" s="85"/>
      <c r="M101" s="86"/>
    </row>
    <row r="102" spans="1:13" s="120" customFormat="1">
      <c r="A102" s="125"/>
      <c r="B102" s="103"/>
      <c r="C102" s="204"/>
      <c r="D102" s="100"/>
      <c r="E102" s="100"/>
      <c r="F102" s="100"/>
      <c r="G102" s="100"/>
      <c r="H102" s="1160"/>
      <c r="I102" s="85"/>
      <c r="J102" s="85"/>
      <c r="K102" s="85"/>
      <c r="L102" s="85"/>
      <c r="M102" s="86"/>
    </row>
    <row r="103" spans="1:13" s="120" customFormat="1">
      <c r="A103" s="125"/>
      <c r="B103" s="103"/>
      <c r="C103" s="204"/>
      <c r="D103" s="100"/>
      <c r="E103" s="100"/>
      <c r="F103" s="100"/>
      <c r="G103" s="100"/>
      <c r="H103" s="1160"/>
      <c r="I103" s="85"/>
      <c r="J103" s="85"/>
      <c r="K103" s="85"/>
      <c r="L103" s="85"/>
      <c r="M103" s="86"/>
    </row>
    <row r="104" spans="1:13" s="120" customFormat="1">
      <c r="A104" s="125"/>
      <c r="B104" s="103"/>
      <c r="C104" s="204"/>
      <c r="D104" s="100"/>
      <c r="E104" s="100"/>
      <c r="F104" s="100"/>
      <c r="G104" s="100"/>
      <c r="H104" s="1160"/>
      <c r="I104" s="85"/>
      <c r="J104" s="85"/>
      <c r="K104" s="85"/>
      <c r="L104" s="85"/>
      <c r="M104" s="86"/>
    </row>
    <row r="105" spans="1:13" s="120" customFormat="1">
      <c r="A105" s="125"/>
      <c r="B105" s="103"/>
      <c r="C105" s="204"/>
      <c r="D105" s="100"/>
      <c r="E105" s="100"/>
      <c r="F105" s="100"/>
      <c r="G105" s="100"/>
      <c r="H105" s="1160"/>
      <c r="I105" s="85"/>
      <c r="J105" s="85"/>
      <c r="K105" s="85"/>
      <c r="L105" s="85"/>
      <c r="M105" s="86"/>
    </row>
    <row r="106" spans="1:13" s="120" customFormat="1">
      <c r="A106" s="125"/>
      <c r="B106" s="103"/>
      <c r="C106" s="204"/>
      <c r="D106" s="100"/>
      <c r="E106" s="100"/>
      <c r="F106" s="100"/>
      <c r="G106" s="100"/>
      <c r="H106" s="1160"/>
      <c r="I106" s="85"/>
      <c r="J106" s="85"/>
      <c r="K106" s="85"/>
      <c r="L106" s="85"/>
      <c r="M106" s="86"/>
    </row>
    <row r="107" spans="1:13" s="120" customFormat="1">
      <c r="A107" s="125"/>
      <c r="B107" s="103"/>
      <c r="C107" s="204"/>
      <c r="D107" s="100"/>
      <c r="E107" s="100"/>
      <c r="F107" s="100"/>
      <c r="G107" s="100"/>
      <c r="H107" s="1160"/>
      <c r="I107" s="85"/>
      <c r="J107" s="85"/>
      <c r="K107" s="85"/>
      <c r="L107" s="85"/>
      <c r="M107" s="86"/>
    </row>
    <row r="108" spans="1:13" s="120" customFormat="1">
      <c r="A108" s="125"/>
      <c r="B108" s="103"/>
      <c r="C108" s="204"/>
      <c r="D108" s="100"/>
      <c r="E108" s="100"/>
      <c r="F108" s="100"/>
      <c r="G108" s="100"/>
      <c r="H108" s="1160"/>
      <c r="I108" s="85"/>
      <c r="J108" s="85"/>
      <c r="K108" s="85"/>
      <c r="L108" s="85"/>
      <c r="M108" s="86"/>
    </row>
    <row r="109" spans="1:13" s="120" customFormat="1">
      <c r="A109" s="125"/>
      <c r="B109" s="103"/>
      <c r="C109" s="204"/>
      <c r="D109" s="100"/>
      <c r="E109" s="100"/>
      <c r="F109" s="100"/>
      <c r="G109" s="100"/>
      <c r="H109" s="1160"/>
      <c r="I109" s="85"/>
      <c r="J109" s="85"/>
      <c r="K109" s="85"/>
      <c r="L109" s="85"/>
      <c r="M109" s="86"/>
    </row>
    <row r="110" spans="1:13" s="120" customFormat="1">
      <c r="A110" s="125"/>
      <c r="B110" s="103"/>
      <c r="C110" s="204"/>
      <c r="D110" s="100"/>
      <c r="E110" s="100"/>
      <c r="F110" s="100"/>
      <c r="G110" s="100"/>
      <c r="H110" s="1160"/>
      <c r="I110" s="85"/>
      <c r="J110" s="85"/>
      <c r="K110" s="85"/>
      <c r="L110" s="85"/>
      <c r="M110" s="86"/>
    </row>
    <row r="111" spans="1:13" s="120" customFormat="1">
      <c r="A111" s="125"/>
      <c r="B111" s="103"/>
      <c r="C111" s="204"/>
      <c r="D111" s="100"/>
      <c r="E111" s="100"/>
      <c r="F111" s="100"/>
      <c r="G111" s="100"/>
      <c r="H111" s="1160"/>
      <c r="I111" s="85"/>
      <c r="J111" s="85"/>
      <c r="K111" s="85"/>
      <c r="L111" s="85"/>
      <c r="M111" s="86"/>
    </row>
    <row r="112" spans="1:13" s="120" customFormat="1">
      <c r="A112" s="125"/>
      <c r="B112" s="103"/>
      <c r="C112" s="204"/>
      <c r="D112" s="100"/>
      <c r="E112" s="100"/>
      <c r="F112" s="100"/>
      <c r="G112" s="100"/>
      <c r="H112" s="1160"/>
      <c r="I112" s="85"/>
      <c r="J112" s="85"/>
      <c r="K112" s="85"/>
      <c r="L112" s="85"/>
      <c r="M112" s="86"/>
    </row>
    <row r="113" spans="1:13" s="120" customFormat="1">
      <c r="A113" s="125"/>
      <c r="B113" s="103"/>
      <c r="C113" s="204"/>
      <c r="D113" s="100"/>
      <c r="E113" s="100"/>
      <c r="F113" s="100"/>
      <c r="G113" s="100"/>
      <c r="H113" s="1160"/>
      <c r="I113" s="85"/>
      <c r="J113" s="85"/>
      <c r="K113" s="85"/>
      <c r="L113" s="85"/>
      <c r="M113" s="86"/>
    </row>
    <row r="114" spans="1:13" s="120" customFormat="1">
      <c r="A114" s="125"/>
      <c r="B114" s="103"/>
      <c r="C114" s="204"/>
      <c r="D114" s="100"/>
      <c r="E114" s="100"/>
      <c r="F114" s="100"/>
      <c r="G114" s="100"/>
      <c r="H114" s="1160"/>
      <c r="I114" s="85"/>
      <c r="J114" s="85"/>
      <c r="K114" s="85"/>
      <c r="L114" s="85"/>
      <c r="M114" s="86"/>
    </row>
    <row r="115" spans="1:13" s="120" customFormat="1">
      <c r="A115" s="125"/>
      <c r="B115" s="103"/>
      <c r="C115" s="204"/>
      <c r="D115" s="100"/>
      <c r="E115" s="100"/>
      <c r="F115" s="100"/>
      <c r="G115" s="100"/>
      <c r="H115" s="1160"/>
      <c r="I115" s="85"/>
      <c r="J115" s="85"/>
      <c r="K115" s="85"/>
      <c r="L115" s="85"/>
      <c r="M115" s="86"/>
    </row>
    <row r="116" spans="1:13" s="120" customFormat="1">
      <c r="A116" s="125"/>
      <c r="B116" s="103"/>
      <c r="C116" s="204"/>
      <c r="D116" s="100"/>
      <c r="E116" s="100"/>
      <c r="F116" s="100"/>
      <c r="G116" s="100"/>
      <c r="H116" s="1160"/>
      <c r="I116" s="85"/>
      <c r="J116" s="85"/>
      <c r="K116" s="85"/>
      <c r="L116" s="85"/>
      <c r="M116" s="86"/>
    </row>
    <row r="117" spans="1:13" s="120" customFormat="1">
      <c r="A117" s="125"/>
      <c r="B117" s="103"/>
      <c r="C117" s="204"/>
      <c r="D117" s="100"/>
      <c r="E117" s="100"/>
      <c r="F117" s="100"/>
      <c r="G117" s="100"/>
      <c r="H117" s="1160"/>
      <c r="I117" s="85"/>
      <c r="J117" s="85"/>
      <c r="K117" s="85"/>
      <c r="L117" s="85"/>
      <c r="M117" s="86"/>
    </row>
    <row r="118" spans="1:13" s="120" customFormat="1">
      <c r="A118" s="125"/>
      <c r="B118" s="103"/>
      <c r="C118" s="204"/>
      <c r="D118" s="100"/>
      <c r="E118" s="100"/>
      <c r="F118" s="100"/>
      <c r="G118" s="100"/>
      <c r="H118" s="1160"/>
      <c r="I118" s="85"/>
      <c r="J118" s="85"/>
      <c r="K118" s="85"/>
      <c r="L118" s="85"/>
      <c r="M118" s="86"/>
    </row>
    <row r="119" spans="1:13" s="120" customFormat="1">
      <c r="A119" s="125"/>
      <c r="B119" s="103"/>
      <c r="C119" s="204"/>
      <c r="D119" s="100"/>
      <c r="E119" s="100"/>
      <c r="F119" s="100"/>
      <c r="G119" s="100"/>
      <c r="H119" s="1160"/>
      <c r="I119" s="85"/>
      <c r="J119" s="85"/>
      <c r="K119" s="85"/>
      <c r="L119" s="85"/>
      <c r="M119" s="86"/>
    </row>
    <row r="120" spans="1:13" s="120" customFormat="1">
      <c r="A120" s="125"/>
      <c r="B120" s="103"/>
      <c r="C120" s="204"/>
      <c r="D120" s="100"/>
      <c r="E120" s="100"/>
      <c r="F120" s="100"/>
      <c r="G120" s="100"/>
      <c r="H120" s="1160"/>
      <c r="I120" s="85"/>
      <c r="J120" s="85"/>
      <c r="K120" s="85"/>
      <c r="L120" s="85"/>
      <c r="M120" s="86"/>
    </row>
    <row r="121" spans="1:13" s="120" customFormat="1">
      <c r="A121" s="125"/>
      <c r="B121" s="103"/>
      <c r="C121" s="204"/>
      <c r="D121" s="100"/>
      <c r="E121" s="100"/>
      <c r="F121" s="100"/>
      <c r="G121" s="100"/>
      <c r="H121" s="1160"/>
      <c r="I121" s="85"/>
      <c r="J121" s="85"/>
      <c r="K121" s="85"/>
      <c r="L121" s="85"/>
      <c r="M121" s="86"/>
    </row>
    <row r="122" spans="1:13" s="120" customFormat="1">
      <c r="A122" s="125"/>
      <c r="B122" s="103"/>
      <c r="C122" s="204"/>
      <c r="D122" s="100"/>
      <c r="E122" s="100"/>
      <c r="F122" s="100"/>
      <c r="G122" s="100"/>
      <c r="H122" s="1160"/>
      <c r="I122" s="85"/>
      <c r="J122" s="85"/>
      <c r="K122" s="85"/>
      <c r="L122" s="85"/>
      <c r="M122" s="86"/>
    </row>
    <row r="123" spans="1:13" s="120" customFormat="1">
      <c r="A123" s="125"/>
      <c r="B123" s="103"/>
      <c r="C123" s="204"/>
      <c r="D123" s="100"/>
      <c r="E123" s="100"/>
      <c r="F123" s="100"/>
      <c r="G123" s="100"/>
      <c r="H123" s="1160"/>
      <c r="I123" s="85"/>
      <c r="J123" s="85"/>
      <c r="K123" s="85"/>
      <c r="L123" s="85"/>
      <c r="M123" s="86"/>
    </row>
    <row r="124" spans="1:13" s="120" customFormat="1">
      <c r="A124" s="125"/>
      <c r="B124" s="103"/>
      <c r="C124" s="204"/>
      <c r="D124" s="100"/>
      <c r="E124" s="100"/>
      <c r="F124" s="100"/>
      <c r="G124" s="100"/>
      <c r="H124" s="1160"/>
      <c r="I124" s="85"/>
      <c r="J124" s="85"/>
      <c r="K124" s="85"/>
      <c r="L124" s="85"/>
      <c r="M124" s="86"/>
    </row>
    <row r="125" spans="1:13" s="120" customFormat="1">
      <c r="A125" s="125"/>
      <c r="B125" s="103"/>
      <c r="C125" s="204"/>
      <c r="D125" s="100"/>
      <c r="E125" s="100"/>
      <c r="F125" s="100"/>
      <c r="G125" s="100"/>
      <c r="H125" s="1160"/>
      <c r="I125" s="85"/>
      <c r="J125" s="85"/>
      <c r="K125" s="85"/>
      <c r="L125" s="85"/>
      <c r="M125" s="86"/>
    </row>
    <row r="126" spans="1:13" s="120" customFormat="1">
      <c r="A126" s="125"/>
      <c r="B126" s="103"/>
      <c r="C126" s="204"/>
      <c r="D126" s="100"/>
      <c r="E126" s="100"/>
      <c r="F126" s="100"/>
      <c r="G126" s="100"/>
      <c r="H126" s="1160"/>
      <c r="I126" s="85"/>
      <c r="J126" s="85"/>
      <c r="K126" s="85"/>
      <c r="L126" s="85"/>
      <c r="M126" s="86"/>
    </row>
    <row r="127" spans="1:13" s="120" customFormat="1">
      <c r="A127" s="125"/>
      <c r="B127" s="103"/>
      <c r="C127" s="204"/>
      <c r="D127" s="100"/>
      <c r="E127" s="100"/>
      <c r="F127" s="100"/>
      <c r="G127" s="100"/>
      <c r="H127" s="1160"/>
      <c r="I127" s="85"/>
      <c r="J127" s="85"/>
      <c r="K127" s="85"/>
      <c r="L127" s="85"/>
      <c r="M127" s="86"/>
    </row>
    <row r="128" spans="1:13" s="120" customFormat="1">
      <c r="A128" s="125"/>
      <c r="B128" s="103"/>
      <c r="C128" s="204"/>
      <c r="D128" s="100"/>
      <c r="E128" s="100"/>
      <c r="F128" s="100"/>
      <c r="G128" s="100"/>
      <c r="H128" s="1160"/>
      <c r="I128" s="85"/>
      <c r="J128" s="85"/>
      <c r="K128" s="85"/>
      <c r="L128" s="85"/>
      <c r="M128" s="86"/>
    </row>
    <row r="129" spans="1:13" s="120" customFormat="1">
      <c r="A129" s="125"/>
      <c r="B129" s="103"/>
      <c r="C129" s="204"/>
      <c r="D129" s="100"/>
      <c r="E129" s="100"/>
      <c r="F129" s="100"/>
      <c r="G129" s="100"/>
      <c r="H129" s="1160"/>
      <c r="I129" s="85"/>
      <c r="J129" s="85"/>
      <c r="K129" s="85"/>
      <c r="L129" s="85"/>
      <c r="M129" s="86"/>
    </row>
    <row r="130" spans="1:13" s="120" customFormat="1">
      <c r="A130" s="125"/>
      <c r="B130" s="103"/>
      <c r="C130" s="204"/>
      <c r="D130" s="100"/>
      <c r="E130" s="100"/>
      <c r="F130" s="100"/>
      <c r="G130" s="100"/>
      <c r="H130" s="1160"/>
      <c r="I130" s="85"/>
      <c r="J130" s="85"/>
      <c r="K130" s="85"/>
      <c r="L130" s="85"/>
      <c r="M130" s="86"/>
    </row>
    <row r="131" spans="1:13" s="120" customFormat="1">
      <c r="A131" s="125"/>
      <c r="B131" s="103"/>
      <c r="C131" s="204"/>
      <c r="D131" s="100"/>
      <c r="E131" s="100"/>
      <c r="F131" s="100"/>
      <c r="G131" s="100"/>
      <c r="H131" s="1160"/>
      <c r="I131" s="85"/>
      <c r="J131" s="85"/>
      <c r="K131" s="85"/>
      <c r="L131" s="85"/>
      <c r="M131" s="86"/>
    </row>
    <row r="132" spans="1:13" s="120" customFormat="1">
      <c r="A132" s="125"/>
      <c r="B132" s="103"/>
      <c r="C132" s="204"/>
      <c r="D132" s="100"/>
      <c r="E132" s="100"/>
      <c r="F132" s="100"/>
      <c r="G132" s="100"/>
      <c r="H132" s="1160"/>
      <c r="I132" s="85"/>
      <c r="J132" s="85"/>
      <c r="K132" s="85"/>
      <c r="L132" s="85"/>
      <c r="M132" s="86"/>
    </row>
    <row r="133" spans="1:13" s="120" customFormat="1">
      <c r="A133" s="125"/>
      <c r="B133" s="103"/>
      <c r="C133" s="204"/>
      <c r="D133" s="100"/>
      <c r="E133" s="100"/>
      <c r="F133" s="100"/>
      <c r="G133" s="100"/>
      <c r="H133" s="1160"/>
      <c r="I133" s="85"/>
      <c r="J133" s="85"/>
      <c r="K133" s="85"/>
      <c r="L133" s="85"/>
      <c r="M133" s="86"/>
    </row>
    <row r="134" spans="1:13" s="120" customFormat="1">
      <c r="A134" s="125"/>
      <c r="B134" s="103"/>
      <c r="C134" s="204"/>
      <c r="D134" s="100"/>
      <c r="E134" s="100"/>
      <c r="F134" s="100"/>
      <c r="G134" s="100"/>
      <c r="H134" s="1160"/>
      <c r="I134" s="85"/>
      <c r="J134" s="85"/>
      <c r="K134" s="85"/>
      <c r="L134" s="85"/>
      <c r="M134" s="86"/>
    </row>
    <row r="135" spans="1:13" s="120" customFormat="1">
      <c r="A135" s="125"/>
      <c r="B135" s="103"/>
      <c r="C135" s="204"/>
      <c r="D135" s="100"/>
      <c r="E135" s="100"/>
      <c r="F135" s="100"/>
      <c r="G135" s="100"/>
      <c r="H135" s="1160"/>
      <c r="I135" s="85"/>
      <c r="J135" s="85"/>
      <c r="K135" s="85"/>
      <c r="L135" s="85"/>
      <c r="M135" s="86"/>
    </row>
    <row r="136" spans="1:13" s="120" customFormat="1">
      <c r="A136" s="125"/>
      <c r="B136" s="103"/>
      <c r="C136" s="204"/>
      <c r="D136" s="100"/>
      <c r="E136" s="100"/>
      <c r="F136" s="100"/>
      <c r="G136" s="100"/>
      <c r="H136" s="1160"/>
      <c r="I136" s="85"/>
      <c r="J136" s="85"/>
      <c r="K136" s="85"/>
      <c r="L136" s="85"/>
      <c r="M136" s="86"/>
    </row>
    <row r="137" spans="1:13" s="120" customFormat="1">
      <c r="A137" s="125"/>
      <c r="B137" s="103"/>
      <c r="C137" s="204"/>
      <c r="D137" s="100"/>
      <c r="E137" s="100"/>
      <c r="F137" s="100"/>
      <c r="G137" s="100"/>
      <c r="H137" s="1160"/>
      <c r="I137" s="85"/>
      <c r="J137" s="85"/>
      <c r="K137" s="85"/>
      <c r="L137" s="85"/>
      <c r="M137" s="86"/>
    </row>
    <row r="138" spans="1:13" s="120" customFormat="1">
      <c r="A138" s="125"/>
      <c r="B138" s="103"/>
      <c r="C138" s="204"/>
      <c r="D138" s="100"/>
      <c r="E138" s="100"/>
      <c r="F138" s="100"/>
      <c r="G138" s="100"/>
      <c r="H138" s="1160"/>
      <c r="I138" s="85"/>
      <c r="J138" s="85"/>
      <c r="K138" s="85"/>
      <c r="L138" s="85"/>
      <c r="M138" s="86"/>
    </row>
    <row r="139" spans="1:13" s="120" customFormat="1">
      <c r="A139" s="125"/>
      <c r="B139" s="103"/>
      <c r="C139" s="204"/>
      <c r="D139" s="100"/>
      <c r="E139" s="100"/>
      <c r="F139" s="100"/>
      <c r="G139" s="100"/>
      <c r="H139" s="1160"/>
      <c r="I139" s="85"/>
      <c r="J139" s="85"/>
      <c r="K139" s="85"/>
      <c r="L139" s="85"/>
      <c r="M139" s="86"/>
    </row>
    <row r="140" spans="1:13" s="120" customFormat="1">
      <c r="A140" s="125"/>
      <c r="B140" s="103"/>
      <c r="C140" s="204"/>
      <c r="D140" s="100"/>
      <c r="E140" s="100"/>
      <c r="F140" s="100"/>
      <c r="G140" s="100"/>
      <c r="H140" s="1160"/>
      <c r="I140" s="85"/>
      <c r="J140" s="85"/>
      <c r="K140" s="85"/>
      <c r="L140" s="85"/>
      <c r="M140" s="86"/>
    </row>
    <row r="141" spans="1:13" s="120" customFormat="1">
      <c r="A141" s="125"/>
      <c r="B141" s="103"/>
      <c r="C141" s="204"/>
      <c r="D141" s="100"/>
      <c r="E141" s="100"/>
      <c r="F141" s="100"/>
      <c r="G141" s="100"/>
      <c r="H141" s="1160"/>
      <c r="I141" s="85"/>
      <c r="J141" s="85"/>
      <c r="K141" s="85"/>
      <c r="L141" s="85"/>
      <c r="M141" s="86"/>
    </row>
    <row r="142" spans="1:13" s="120" customFormat="1">
      <c r="A142" s="125"/>
      <c r="B142" s="103"/>
      <c r="C142" s="204"/>
      <c r="D142" s="100"/>
      <c r="E142" s="100"/>
      <c r="F142" s="100"/>
      <c r="G142" s="100"/>
      <c r="H142" s="1160"/>
      <c r="I142" s="85"/>
      <c r="J142" s="85"/>
      <c r="K142" s="85"/>
      <c r="L142" s="85"/>
      <c r="M142" s="86"/>
    </row>
    <row r="143" spans="1:13" s="120" customFormat="1">
      <c r="A143" s="125"/>
      <c r="B143" s="103"/>
      <c r="C143" s="204"/>
      <c r="D143" s="100"/>
      <c r="E143" s="100"/>
      <c r="F143" s="100"/>
      <c r="G143" s="100"/>
      <c r="H143" s="1160"/>
      <c r="I143" s="85"/>
      <c r="J143" s="85"/>
      <c r="K143" s="85"/>
      <c r="L143" s="85"/>
      <c r="M143" s="86"/>
    </row>
    <row r="144" spans="1:13" s="120" customFormat="1">
      <c r="A144" s="125"/>
      <c r="B144" s="103"/>
      <c r="C144" s="204"/>
      <c r="D144" s="100"/>
      <c r="E144" s="100"/>
      <c r="F144" s="100"/>
      <c r="G144" s="100"/>
      <c r="H144" s="1160"/>
      <c r="I144" s="85"/>
      <c r="J144" s="85"/>
      <c r="K144" s="85"/>
      <c r="L144" s="85"/>
      <c r="M144" s="86"/>
    </row>
    <row r="145" spans="1:13" s="120" customFormat="1">
      <c r="A145" s="125"/>
      <c r="B145" s="103"/>
      <c r="C145" s="204"/>
      <c r="D145" s="100"/>
      <c r="E145" s="100"/>
      <c r="F145" s="100"/>
      <c r="G145" s="100"/>
      <c r="H145" s="1160"/>
      <c r="I145" s="85"/>
      <c r="J145" s="85"/>
      <c r="K145" s="85"/>
      <c r="L145" s="85"/>
      <c r="M145" s="86"/>
    </row>
    <row r="146" spans="1:13" s="120" customFormat="1">
      <c r="A146" s="125"/>
      <c r="B146" s="103"/>
      <c r="C146" s="204"/>
      <c r="D146" s="100"/>
      <c r="E146" s="100"/>
      <c r="F146" s="100"/>
      <c r="G146" s="100"/>
      <c r="H146" s="1160"/>
      <c r="I146" s="85"/>
      <c r="J146" s="85"/>
      <c r="K146" s="85"/>
      <c r="L146" s="85"/>
      <c r="M146" s="86"/>
    </row>
    <row r="147" spans="1:13" s="120" customFormat="1">
      <c r="A147" s="125"/>
      <c r="B147" s="103"/>
      <c r="C147" s="204"/>
      <c r="D147" s="100"/>
      <c r="E147" s="100"/>
      <c r="F147" s="100"/>
      <c r="G147" s="100"/>
      <c r="H147" s="1160"/>
      <c r="I147" s="85"/>
      <c r="J147" s="85"/>
      <c r="K147" s="85"/>
      <c r="L147" s="85"/>
      <c r="M147" s="86"/>
    </row>
    <row r="148" spans="1:13" s="120" customFormat="1">
      <c r="A148" s="125"/>
      <c r="B148" s="103"/>
      <c r="C148" s="204"/>
      <c r="D148" s="100"/>
      <c r="E148" s="100"/>
      <c r="F148" s="100"/>
      <c r="G148" s="100"/>
      <c r="H148" s="1160"/>
      <c r="I148" s="85"/>
      <c r="J148" s="85"/>
      <c r="K148" s="85"/>
      <c r="L148" s="85"/>
      <c r="M148" s="86"/>
    </row>
    <row r="149" spans="1:13" s="120" customFormat="1">
      <c r="A149" s="125"/>
      <c r="B149" s="103"/>
      <c r="C149" s="204"/>
      <c r="D149" s="100"/>
      <c r="E149" s="100"/>
      <c r="F149" s="100"/>
      <c r="G149" s="100"/>
      <c r="H149" s="1160"/>
      <c r="I149" s="85"/>
      <c r="J149" s="85"/>
      <c r="K149" s="85"/>
      <c r="L149" s="85"/>
      <c r="M149" s="86"/>
    </row>
  </sheetData>
  <autoFilter ref="A14:M29">
    <filterColumn colId="7"/>
  </autoFilter>
  <mergeCells count="11">
    <mergeCell ref="B27:G27"/>
    <mergeCell ref="B28:G28"/>
    <mergeCell ref="B29:G29"/>
    <mergeCell ref="B13:G13"/>
    <mergeCell ref="A26:G26"/>
    <mergeCell ref="B1:G1"/>
    <mergeCell ref="B2:G2"/>
    <mergeCell ref="A3:G3"/>
    <mergeCell ref="B4:G4"/>
    <mergeCell ref="D12:E12"/>
    <mergeCell ref="F12:G12"/>
  </mergeCells>
  <printOptions horizontalCentered="1"/>
  <pageMargins left="0.55118110236220474" right="0.55118110236220474" top="0.78740157480314965" bottom="1.5748031496062993" header="0.51181102362204722" footer="1.1811023622047245"/>
  <pageSetup paperSize="9" scale="95" firstPageNumber="10" fitToHeight="15" orientation="portrait" blackAndWhite="1" useFirstPageNumber="1" r:id="rId1"/>
  <headerFooter alignWithMargins="0">
    <oddHeader xml:space="preserve">&amp;C   </oddHeader>
    <oddFooter>&amp;C&amp;"Times New Roman,Bold"&amp;P</oddFooter>
  </headerFooter>
</worksheet>
</file>

<file path=xl/worksheets/sheet9.xml><?xml version="1.0" encoding="utf-8"?>
<worksheet xmlns="http://schemas.openxmlformats.org/spreadsheetml/2006/main" xmlns:r="http://schemas.openxmlformats.org/officeDocument/2006/relationships">
  <sheetPr syncVertical="1" syncRef="C43" transitionEvaluation="1" codeName="Sheet12">
    <tabColor rgb="FFFF0000"/>
  </sheetPr>
  <dimension ref="A1:J69"/>
  <sheetViews>
    <sheetView view="pageBreakPreview" topLeftCell="C43" zoomScaleNormal="115" zoomScaleSheetLayoutView="100" workbookViewId="0">
      <selection activeCell="I1" sqref="I1:AF1048576"/>
    </sheetView>
  </sheetViews>
  <sheetFormatPr defaultColWidth="9.109375" defaultRowHeight="13.2"/>
  <cols>
    <col min="1" max="1" width="6.44140625" style="1277" customWidth="1"/>
    <col min="2" max="2" width="8.5546875" style="103" customWidth="1"/>
    <col min="3" max="3" width="35.77734375" style="85" customWidth="1"/>
    <col min="4" max="4" width="9.109375" style="85" customWidth="1"/>
    <col min="5" max="5" width="10.77734375" style="100" customWidth="1"/>
    <col min="6" max="7" width="10.77734375" style="85" customWidth="1"/>
    <col min="8" max="8" width="3.33203125" style="1148" bestFit="1" customWidth="1"/>
    <col min="9" max="9" width="9.109375" style="85"/>
    <col min="10" max="10" width="9.109375" style="86"/>
    <col min="11" max="16384" width="9.109375" style="85"/>
  </cols>
  <sheetData>
    <row r="1" spans="1:10">
      <c r="A1" s="1490" t="s">
        <v>44</v>
      </c>
      <c r="B1" s="1490"/>
      <c r="C1" s="1490"/>
      <c r="D1" s="1490"/>
      <c r="E1" s="1490"/>
      <c r="F1" s="1490"/>
      <c r="G1" s="1490"/>
      <c r="H1" s="1145"/>
    </row>
    <row r="2" spans="1:10">
      <c r="A2" s="1490" t="s">
        <v>435</v>
      </c>
      <c r="B2" s="1490"/>
      <c r="C2" s="1490"/>
      <c r="D2" s="1490"/>
      <c r="E2" s="1490"/>
      <c r="F2" s="1490"/>
      <c r="G2" s="1490"/>
      <c r="H2" s="1145"/>
    </row>
    <row r="3" spans="1:10" s="90" customFormat="1">
      <c r="A3" s="1472" t="s">
        <v>436</v>
      </c>
      <c r="B3" s="1472"/>
      <c r="C3" s="1472"/>
      <c r="D3" s="1472"/>
      <c r="E3" s="1472"/>
      <c r="F3" s="1472"/>
      <c r="G3" s="1472"/>
      <c r="H3" s="1142"/>
      <c r="J3" s="86"/>
    </row>
    <row r="4" spans="1:10" s="90" customFormat="1" ht="11.4" customHeight="1">
      <c r="A4" s="35"/>
      <c r="B4" s="1473"/>
      <c r="C4" s="1473"/>
      <c r="D4" s="1473"/>
      <c r="E4" s="1473"/>
      <c r="F4" s="1473"/>
      <c r="G4" s="1473"/>
      <c r="H4" s="430"/>
      <c r="J4" s="86"/>
    </row>
    <row r="5" spans="1:10" s="90" customFormat="1">
      <c r="A5" s="35"/>
      <c r="B5" s="31"/>
      <c r="C5" s="31"/>
      <c r="D5" s="36"/>
      <c r="E5" s="37" t="s">
        <v>11</v>
      </c>
      <c r="F5" s="37" t="s">
        <v>12</v>
      </c>
      <c r="G5" s="37" t="s">
        <v>116</v>
      </c>
      <c r="H5" s="41"/>
      <c r="J5" s="86"/>
    </row>
    <row r="6" spans="1:10" s="90" customFormat="1">
      <c r="A6" s="35"/>
      <c r="B6" s="38" t="s">
        <v>13</v>
      </c>
      <c r="C6" s="31" t="s">
        <v>14</v>
      </c>
      <c r="D6" s="431" t="s">
        <v>78</v>
      </c>
      <c r="E6" s="467">
        <v>7031307</v>
      </c>
      <c r="F6" s="467">
        <v>1208784</v>
      </c>
      <c r="G6" s="467">
        <f>SUM(E6:F6)</f>
        <v>8240091</v>
      </c>
      <c r="H6" s="431"/>
      <c r="J6" s="86"/>
    </row>
    <row r="7" spans="1:10" s="90" customFormat="1">
      <c r="A7" s="35"/>
      <c r="B7" s="38"/>
      <c r="C7" s="31"/>
      <c r="D7" s="39" t="s">
        <v>56</v>
      </c>
      <c r="E7" s="33">
        <v>12382961</v>
      </c>
      <c r="F7" s="33">
        <v>13500</v>
      </c>
      <c r="G7" s="33">
        <f>SUM(E7:F7)</f>
        <v>12396461</v>
      </c>
      <c r="H7" s="39"/>
      <c r="J7" s="86"/>
    </row>
    <row r="8" spans="1:10" s="90" customFormat="1">
      <c r="A8" s="35"/>
      <c r="E8" s="34"/>
      <c r="F8" s="34"/>
      <c r="G8" s="34"/>
      <c r="H8" s="41"/>
      <c r="J8" s="86"/>
    </row>
    <row r="9" spans="1:10" s="90" customFormat="1" ht="13.8">
      <c r="A9" s="35"/>
      <c r="B9" s="38" t="s">
        <v>15</v>
      </c>
      <c r="C9" s="40" t="s">
        <v>16</v>
      </c>
      <c r="D9" s="430" t="s">
        <v>78</v>
      </c>
      <c r="E9" s="1367">
        <f>G54</f>
        <v>1</v>
      </c>
      <c r="F9" s="462">
        <v>0</v>
      </c>
      <c r="G9" s="1270">
        <f>SUM(E9:F9)</f>
        <v>1</v>
      </c>
      <c r="H9" s="1164"/>
      <c r="J9" s="86"/>
    </row>
    <row r="10" spans="1:10" s="90" customFormat="1">
      <c r="A10" s="35"/>
      <c r="B10" s="38"/>
      <c r="C10" s="40" t="s">
        <v>112</v>
      </c>
      <c r="D10" s="41" t="s">
        <v>56</v>
      </c>
      <c r="E10" s="34">
        <f>G55</f>
        <v>4886</v>
      </c>
      <c r="F10" s="462">
        <v>0</v>
      </c>
      <c r="G10" s="34">
        <f>SUM(E10:F10)</f>
        <v>4886</v>
      </c>
      <c r="H10" s="39"/>
      <c r="J10" s="86"/>
    </row>
    <row r="11" spans="1:10" s="90" customFormat="1">
      <c r="A11" s="35"/>
      <c r="B11" s="1488" t="s">
        <v>55</v>
      </c>
      <c r="C11" s="1489" t="s">
        <v>27</v>
      </c>
      <c r="D11" s="463" t="s">
        <v>78</v>
      </c>
      <c r="E11" s="466">
        <f>E6+E9</f>
        <v>7031308</v>
      </c>
      <c r="F11" s="466">
        <f t="shared" ref="F11" si="0">F6+F9</f>
        <v>1208784</v>
      </c>
      <c r="G11" s="466">
        <f>G6+G9</f>
        <v>8240092</v>
      </c>
      <c r="H11" s="1165"/>
      <c r="J11" s="86"/>
    </row>
    <row r="12" spans="1:10" s="90" customFormat="1">
      <c r="A12" s="35"/>
      <c r="B12" s="1488"/>
      <c r="C12" s="1489"/>
      <c r="D12" s="464" t="s">
        <v>56</v>
      </c>
      <c r="E12" s="465">
        <f>E7+E10</f>
        <v>12387847</v>
      </c>
      <c r="F12" s="465">
        <f t="shared" ref="F12:G12" si="1">F7+F10</f>
        <v>13500</v>
      </c>
      <c r="G12" s="465">
        <f t="shared" si="1"/>
        <v>12401347</v>
      </c>
      <c r="H12" s="39"/>
      <c r="J12" s="86"/>
    </row>
    <row r="13" spans="1:10" s="90" customFormat="1">
      <c r="A13" s="35"/>
      <c r="B13" s="38" t="s">
        <v>28</v>
      </c>
      <c r="C13" s="31" t="s">
        <v>29</v>
      </c>
      <c r="D13" s="31"/>
      <c r="E13" s="31"/>
      <c r="F13" s="45"/>
      <c r="G13" s="31"/>
      <c r="H13" s="45"/>
      <c r="J13" s="86"/>
    </row>
    <row r="14" spans="1:10" s="1" customFormat="1">
      <c r="A14" s="2"/>
      <c r="B14" s="3"/>
      <c r="C14" s="264"/>
      <c r="D14" s="1480"/>
      <c r="E14" s="1480"/>
      <c r="F14" s="1480"/>
      <c r="G14" s="1480"/>
      <c r="H14" s="1144"/>
    </row>
    <row r="15" spans="1:10" s="1" customFormat="1" ht="13.8" thickBot="1">
      <c r="A15" s="46"/>
      <c r="B15" s="1474" t="s">
        <v>104</v>
      </c>
      <c r="C15" s="1474"/>
      <c r="D15" s="1474"/>
      <c r="E15" s="1474"/>
      <c r="F15" s="1474"/>
      <c r="G15" s="1474"/>
      <c r="H15" s="431"/>
    </row>
    <row r="16" spans="1:10" s="1" customFormat="1" ht="14.4" thickTop="1" thickBot="1">
      <c r="A16" s="46"/>
      <c r="B16" s="262"/>
      <c r="C16" s="262" t="s">
        <v>30</v>
      </c>
      <c r="D16" s="262"/>
      <c r="E16" s="262"/>
      <c r="F16" s="262"/>
      <c r="G16" s="47" t="s">
        <v>55</v>
      </c>
      <c r="H16" s="41"/>
    </row>
    <row r="17" spans="1:10" s="1" customFormat="1" ht="13.8" thickTop="1">
      <c r="A17" s="33"/>
      <c r="B17" s="41"/>
      <c r="C17" s="41"/>
      <c r="D17" s="41"/>
      <c r="E17" s="41"/>
      <c r="F17" s="41"/>
      <c r="G17" s="34"/>
      <c r="H17" s="41"/>
    </row>
    <row r="18" spans="1:10" ht="15.6" customHeight="1">
      <c r="A18" s="1279"/>
      <c r="B18" s="87"/>
      <c r="C18" s="514" t="s">
        <v>59</v>
      </c>
      <c r="D18" s="91"/>
      <c r="E18" s="536"/>
      <c r="F18" s="536"/>
      <c r="G18" s="93"/>
      <c r="H18" s="93"/>
      <c r="J18" s="85"/>
    </row>
    <row r="19" spans="1:10" ht="26.4">
      <c r="A19" s="1279"/>
      <c r="B19" s="94">
        <v>2043</v>
      </c>
      <c r="C19" s="95" t="s">
        <v>584</v>
      </c>
      <c r="D19" s="130"/>
      <c r="E19" s="501"/>
      <c r="F19" s="501"/>
      <c r="G19" s="130"/>
      <c r="H19" s="1166"/>
      <c r="J19" s="85"/>
    </row>
    <row r="20" spans="1:10" ht="15.6" customHeight="1">
      <c r="A20" s="1279"/>
      <c r="B20" s="862">
        <v>0.10100000000000001</v>
      </c>
      <c r="C20" s="131" t="s">
        <v>132</v>
      </c>
      <c r="D20" s="265"/>
      <c r="E20" s="265"/>
      <c r="F20" s="267"/>
      <c r="G20" s="265"/>
      <c r="H20" s="1163"/>
      <c r="J20" s="85"/>
    </row>
    <row r="21" spans="1:10" ht="15.6" customHeight="1">
      <c r="B21" s="863">
        <v>44</v>
      </c>
      <c r="C21" s="132" t="s">
        <v>62</v>
      </c>
      <c r="D21" s="265"/>
      <c r="E21" s="265"/>
      <c r="F21" s="267"/>
      <c r="G21" s="265"/>
      <c r="H21" s="1163"/>
      <c r="J21" s="85"/>
    </row>
    <row r="22" spans="1:10" ht="15.6" customHeight="1">
      <c r="A22" s="1279"/>
      <c r="B22" s="123" t="s">
        <v>301</v>
      </c>
      <c r="C22" s="626" t="s">
        <v>266</v>
      </c>
      <c r="D22" s="265"/>
      <c r="E22" s="265"/>
      <c r="F22" s="267"/>
      <c r="G22" s="265">
        <v>2000</v>
      </c>
      <c r="H22" s="1163" t="s">
        <v>218</v>
      </c>
      <c r="J22" s="85"/>
    </row>
    <row r="23" spans="1:10" ht="15.6" customHeight="1">
      <c r="A23" s="1279"/>
      <c r="B23" s="123" t="s">
        <v>325</v>
      </c>
      <c r="C23" s="626" t="s">
        <v>269</v>
      </c>
      <c r="D23" s="265"/>
      <c r="E23" s="265"/>
      <c r="F23" s="267"/>
      <c r="G23" s="265">
        <v>1700</v>
      </c>
      <c r="H23" s="1163" t="s">
        <v>219</v>
      </c>
      <c r="J23" s="85"/>
    </row>
    <row r="24" spans="1:10" ht="15.6" customHeight="1">
      <c r="A24" s="1279" t="s">
        <v>55</v>
      </c>
      <c r="B24" s="96">
        <v>44</v>
      </c>
      <c r="C24" s="626" t="s">
        <v>62</v>
      </c>
      <c r="D24" s="265"/>
      <c r="E24" s="268"/>
      <c r="F24" s="271"/>
      <c r="G24" s="268">
        <f>SUM(G22:G23)</f>
        <v>3700</v>
      </c>
      <c r="H24" s="1163"/>
      <c r="J24" s="85"/>
    </row>
    <row r="25" spans="1:10" ht="15.6" customHeight="1">
      <c r="A25" s="1279" t="s">
        <v>55</v>
      </c>
      <c r="B25" s="706">
        <v>0.10100000000000001</v>
      </c>
      <c r="C25" s="95" t="s">
        <v>132</v>
      </c>
      <c r="D25" s="265"/>
      <c r="E25" s="268"/>
      <c r="F25" s="271"/>
      <c r="G25" s="268">
        <f>G24</f>
        <v>3700</v>
      </c>
      <c r="H25" s="1167"/>
      <c r="J25" s="85"/>
    </row>
    <row r="26" spans="1:10" ht="26.4">
      <c r="A26" s="1279" t="s">
        <v>55</v>
      </c>
      <c r="B26" s="94">
        <v>2043</v>
      </c>
      <c r="C26" s="95" t="s">
        <v>584</v>
      </c>
      <c r="D26" s="265"/>
      <c r="E26" s="268"/>
      <c r="F26" s="271"/>
      <c r="G26" s="268">
        <f>G25</f>
        <v>3700</v>
      </c>
      <c r="H26" s="1167"/>
      <c r="J26" s="85"/>
    </row>
    <row r="27" spans="1:10">
      <c r="A27" s="1279"/>
      <c r="B27" s="94"/>
      <c r="C27" s="95"/>
      <c r="D27" s="265"/>
      <c r="E27" s="265"/>
      <c r="F27" s="267"/>
      <c r="G27" s="265"/>
      <c r="H27" s="1167"/>
      <c r="J27" s="85"/>
    </row>
    <row r="28" spans="1:10" ht="15.6" customHeight="1">
      <c r="A28" s="1212"/>
      <c r="B28" s="1213">
        <v>2049</v>
      </c>
      <c r="C28" s="1214" t="s">
        <v>657</v>
      </c>
      <c r="D28" s="872"/>
      <c r="E28" s="872"/>
      <c r="F28" s="873"/>
      <c r="G28" s="872"/>
      <c r="H28" s="1215"/>
      <c r="J28" s="85"/>
    </row>
    <row r="29" spans="1:10" s="1370" customFormat="1" ht="15.6" customHeight="1">
      <c r="A29" s="1368" t="s">
        <v>221</v>
      </c>
      <c r="B29" s="1371" t="s">
        <v>472</v>
      </c>
      <c r="C29" s="1372" t="s">
        <v>670</v>
      </c>
      <c r="D29" s="872"/>
      <c r="E29" s="872"/>
      <c r="F29" s="873"/>
      <c r="G29" s="872"/>
      <c r="H29" s="1215"/>
    </row>
    <row r="30" spans="1:10" ht="14.4" customHeight="1">
      <c r="A30" s="1212"/>
      <c r="B30" s="1216" t="s">
        <v>671</v>
      </c>
      <c r="C30" s="1214" t="s">
        <v>672</v>
      </c>
      <c r="D30" s="872"/>
      <c r="E30" s="872"/>
      <c r="F30" s="873"/>
      <c r="G30" s="872"/>
      <c r="H30" s="1215"/>
      <c r="J30" s="85"/>
    </row>
    <row r="31" spans="1:10" ht="15.6" customHeight="1">
      <c r="A31" s="1212"/>
      <c r="B31" s="1373">
        <v>60</v>
      </c>
      <c r="C31" s="1372" t="s">
        <v>658</v>
      </c>
      <c r="D31" s="872"/>
      <c r="E31" s="872"/>
      <c r="F31" s="873"/>
      <c r="G31" s="872"/>
      <c r="H31" s="1215"/>
      <c r="J31" s="85"/>
    </row>
    <row r="32" spans="1:10" ht="15.6" customHeight="1">
      <c r="A32" s="1212"/>
      <c r="B32" s="1374" t="s">
        <v>319</v>
      </c>
      <c r="C32" s="1372" t="s">
        <v>659</v>
      </c>
      <c r="D32" s="872"/>
      <c r="E32" s="740"/>
      <c r="F32" s="871"/>
      <c r="G32" s="740">
        <v>1</v>
      </c>
      <c r="H32" s="1215"/>
      <c r="J32" s="85"/>
    </row>
    <row r="33" spans="1:10" ht="15.6" customHeight="1">
      <c r="A33" s="1279" t="s">
        <v>55</v>
      </c>
      <c r="B33" s="1373">
        <v>60</v>
      </c>
      <c r="C33" s="1372" t="s">
        <v>658</v>
      </c>
      <c r="D33" s="872"/>
      <c r="E33" s="740"/>
      <c r="F33" s="871"/>
      <c r="G33" s="740">
        <f>G32</f>
        <v>1</v>
      </c>
      <c r="H33" s="1215"/>
      <c r="J33" s="85"/>
    </row>
    <row r="34" spans="1:10" ht="16.2" customHeight="1">
      <c r="A34" s="1279" t="s">
        <v>55</v>
      </c>
      <c r="B34" s="1216" t="s">
        <v>671</v>
      </c>
      <c r="C34" s="1214" t="s">
        <v>672</v>
      </c>
      <c r="D34" s="872"/>
      <c r="E34" s="740"/>
      <c r="F34" s="871"/>
      <c r="G34" s="740">
        <f>G33</f>
        <v>1</v>
      </c>
      <c r="H34" s="1215"/>
      <c r="J34" s="85"/>
    </row>
    <row r="35" spans="1:10" ht="15.6" customHeight="1">
      <c r="A35" s="1279" t="s">
        <v>55</v>
      </c>
      <c r="B35" s="1371" t="s">
        <v>472</v>
      </c>
      <c r="C35" s="1372" t="s">
        <v>670</v>
      </c>
      <c r="D35" s="872"/>
      <c r="E35" s="740"/>
      <c r="F35" s="871"/>
      <c r="G35" s="740">
        <f>G34</f>
        <v>1</v>
      </c>
      <c r="H35" s="1215"/>
      <c r="J35" s="85"/>
    </row>
    <row r="36" spans="1:10" ht="15.6" customHeight="1">
      <c r="A36" s="1279" t="s">
        <v>55</v>
      </c>
      <c r="B36" s="1213">
        <v>2049</v>
      </c>
      <c r="C36" s="1214" t="s">
        <v>657</v>
      </c>
      <c r="D36" s="872"/>
      <c r="E36" s="740"/>
      <c r="F36" s="871"/>
      <c r="G36" s="740">
        <f>G35</f>
        <v>1</v>
      </c>
      <c r="H36" s="1215"/>
      <c r="J36" s="85"/>
    </row>
    <row r="37" spans="1:10" ht="13.8">
      <c r="A37" s="1279"/>
      <c r="B37" s="1213"/>
      <c r="C37" s="1214"/>
      <c r="D37" s="872"/>
      <c r="E37" s="872"/>
      <c r="F37" s="873"/>
      <c r="G37" s="872"/>
      <c r="H37" s="1215"/>
      <c r="J37" s="85"/>
    </row>
    <row r="38" spans="1:10" ht="15.6" customHeight="1">
      <c r="A38" s="1279" t="s">
        <v>60</v>
      </c>
      <c r="B38" s="94">
        <v>2052</v>
      </c>
      <c r="C38" s="95" t="s">
        <v>317</v>
      </c>
      <c r="D38" s="872"/>
      <c r="E38" s="872"/>
      <c r="F38" s="873"/>
      <c r="G38" s="872"/>
      <c r="H38" s="1168"/>
      <c r="J38" s="85"/>
    </row>
    <row r="39" spans="1:10" ht="15.6" customHeight="1">
      <c r="B39" s="337">
        <v>0.09</v>
      </c>
      <c r="C39" s="95" t="s">
        <v>308</v>
      </c>
      <c r="D39" s="872"/>
      <c r="E39" s="872"/>
      <c r="F39" s="873"/>
      <c r="G39" s="872"/>
      <c r="H39" s="1168"/>
      <c r="J39" s="85"/>
    </row>
    <row r="40" spans="1:10" ht="15.6" customHeight="1">
      <c r="A40" s="1279"/>
      <c r="B40" s="87">
        <v>10</v>
      </c>
      <c r="C40" s="626" t="s">
        <v>320</v>
      </c>
      <c r="D40" s="872"/>
      <c r="E40" s="872"/>
      <c r="F40" s="873"/>
      <c r="G40" s="872"/>
      <c r="H40" s="1168"/>
      <c r="J40" s="85"/>
    </row>
    <row r="41" spans="1:10" ht="15.6" customHeight="1">
      <c r="A41" s="87"/>
      <c r="B41" s="123" t="s">
        <v>486</v>
      </c>
      <c r="C41" s="838" t="s">
        <v>269</v>
      </c>
      <c r="D41" s="92"/>
      <c r="E41" s="267"/>
      <c r="F41" s="536"/>
      <c r="G41" s="92">
        <v>813</v>
      </c>
      <c r="H41" s="93" t="s">
        <v>219</v>
      </c>
      <c r="J41" s="85"/>
    </row>
    <row r="42" spans="1:10" ht="15.6" customHeight="1">
      <c r="A42" s="1279" t="s">
        <v>55</v>
      </c>
      <c r="B42" s="87">
        <v>10</v>
      </c>
      <c r="C42" s="626" t="s">
        <v>320</v>
      </c>
      <c r="D42" s="265"/>
      <c r="E42" s="540"/>
      <c r="F42" s="541"/>
      <c r="G42" s="540">
        <f>SUM(G41:G41)</f>
        <v>813</v>
      </c>
      <c r="H42" s="1163"/>
      <c r="J42" s="85"/>
    </row>
    <row r="43" spans="1:10" ht="15.6" customHeight="1">
      <c r="A43" s="1279" t="s">
        <v>55</v>
      </c>
      <c r="B43" s="337">
        <v>0.09</v>
      </c>
      <c r="C43" s="95" t="s">
        <v>308</v>
      </c>
      <c r="D43" s="265"/>
      <c r="E43" s="268"/>
      <c r="F43" s="271"/>
      <c r="G43" s="268">
        <f t="shared" ref="G43" si="2">G42</f>
        <v>813</v>
      </c>
      <c r="H43" s="1163"/>
      <c r="J43" s="85"/>
    </row>
    <row r="44" spans="1:10" ht="15.6" customHeight="1">
      <c r="A44" s="97" t="s">
        <v>55</v>
      </c>
      <c r="B44" s="112">
        <v>2052</v>
      </c>
      <c r="C44" s="102" t="s">
        <v>317</v>
      </c>
      <c r="D44" s="270"/>
      <c r="E44" s="268"/>
      <c r="F44" s="271"/>
      <c r="G44" s="268">
        <f>G43</f>
        <v>813</v>
      </c>
      <c r="H44" s="1163"/>
      <c r="J44" s="85"/>
    </row>
    <row r="45" spans="1:10">
      <c r="A45" s="1279"/>
      <c r="B45" s="337"/>
      <c r="C45" s="95"/>
      <c r="D45" s="265"/>
      <c r="E45" s="265"/>
      <c r="F45" s="267"/>
      <c r="G45" s="265"/>
      <c r="H45" s="1163"/>
      <c r="J45" s="85"/>
    </row>
    <row r="46" spans="1:10" ht="15.6" customHeight="1">
      <c r="A46" s="1279" t="s">
        <v>60</v>
      </c>
      <c r="B46" s="94">
        <v>2075</v>
      </c>
      <c r="C46" s="95" t="s">
        <v>321</v>
      </c>
      <c r="D46" s="265"/>
      <c r="E46" s="265"/>
      <c r="F46" s="267"/>
      <c r="G46" s="265"/>
      <c r="H46" s="1163"/>
      <c r="J46" s="85"/>
    </row>
    <row r="47" spans="1:10" ht="15.6" customHeight="1">
      <c r="B47" s="706">
        <v>0.10299999999999999</v>
      </c>
      <c r="C47" s="95" t="s">
        <v>322</v>
      </c>
      <c r="D47" s="265"/>
      <c r="E47" s="265"/>
      <c r="F47" s="267"/>
      <c r="G47" s="265"/>
      <c r="H47" s="1163"/>
      <c r="J47" s="85"/>
    </row>
    <row r="48" spans="1:10" ht="15.6" customHeight="1">
      <c r="B48" s="103">
        <v>10</v>
      </c>
      <c r="C48" s="132" t="s">
        <v>320</v>
      </c>
      <c r="D48" s="265"/>
      <c r="E48" s="265"/>
      <c r="F48" s="267"/>
      <c r="G48" s="265"/>
      <c r="H48" s="1163"/>
      <c r="J48" s="85"/>
    </row>
    <row r="49" spans="1:10" ht="15.6" customHeight="1">
      <c r="A49" s="1279"/>
      <c r="B49" s="123" t="s">
        <v>486</v>
      </c>
      <c r="C49" s="626" t="s">
        <v>269</v>
      </c>
      <c r="D49" s="130"/>
      <c r="E49" s="605"/>
      <c r="F49" s="605"/>
      <c r="G49" s="98">
        <v>373</v>
      </c>
      <c r="H49" s="1160" t="s">
        <v>219</v>
      </c>
      <c r="J49" s="85"/>
    </row>
    <row r="50" spans="1:10" ht="15.6" customHeight="1">
      <c r="A50" s="1279" t="s">
        <v>55</v>
      </c>
      <c r="B50" s="87">
        <v>10</v>
      </c>
      <c r="C50" s="626" t="s">
        <v>320</v>
      </c>
      <c r="D50" s="265"/>
      <c r="E50" s="268"/>
      <c r="F50" s="271"/>
      <c r="G50" s="268">
        <f>SUM(G49:G49)</f>
        <v>373</v>
      </c>
      <c r="H50" s="1163"/>
      <c r="J50" s="85"/>
    </row>
    <row r="51" spans="1:10" ht="15.6" customHeight="1">
      <c r="A51" s="1279" t="s">
        <v>55</v>
      </c>
      <c r="B51" s="706">
        <v>0.10299999999999999</v>
      </c>
      <c r="C51" s="95" t="s">
        <v>322</v>
      </c>
      <c r="D51" s="265"/>
      <c r="E51" s="268"/>
      <c r="F51" s="271"/>
      <c r="G51" s="268">
        <f>G50</f>
        <v>373</v>
      </c>
      <c r="H51" s="1163"/>
      <c r="J51" s="85"/>
    </row>
    <row r="52" spans="1:10" ht="15.6" customHeight="1">
      <c r="A52" s="97" t="s">
        <v>55</v>
      </c>
      <c r="B52" s="112">
        <v>2075</v>
      </c>
      <c r="C52" s="102" t="s">
        <v>321</v>
      </c>
      <c r="D52" s="270"/>
      <c r="E52" s="266"/>
      <c r="F52" s="272"/>
      <c r="G52" s="266">
        <f>G51</f>
        <v>373</v>
      </c>
      <c r="H52" s="1167"/>
      <c r="J52" s="85"/>
    </row>
    <row r="53" spans="1:10" ht="15.6" customHeight="1">
      <c r="A53" s="1369" t="s">
        <v>55</v>
      </c>
      <c r="B53" s="868"/>
      <c r="C53" s="869" t="s">
        <v>116</v>
      </c>
      <c r="D53" s="871"/>
      <c r="E53" s="743"/>
      <c r="F53" s="874"/>
      <c r="G53" s="268">
        <f>G26+G44+G52+G36</f>
        <v>4887</v>
      </c>
      <c r="H53" s="1168"/>
      <c r="J53" s="85"/>
    </row>
    <row r="54" spans="1:10" ht="15.6" customHeight="1">
      <c r="A54" s="865" t="s">
        <v>55</v>
      </c>
      <c r="B54" s="866"/>
      <c r="C54" s="867" t="s">
        <v>78</v>
      </c>
      <c r="D54" s="874"/>
      <c r="E54" s="874"/>
      <c r="F54" s="874"/>
      <c r="G54" s="743">
        <f>G36</f>
        <v>1</v>
      </c>
      <c r="H54" s="1168"/>
      <c r="J54" s="85"/>
    </row>
    <row r="55" spans="1:10" ht="15.6" customHeight="1">
      <c r="A55" s="865" t="s">
        <v>55</v>
      </c>
      <c r="B55" s="868"/>
      <c r="C55" s="869" t="s">
        <v>56</v>
      </c>
      <c r="D55" s="740"/>
      <c r="E55" s="871"/>
      <c r="F55" s="871"/>
      <c r="G55" s="1128">
        <f>G53-G54</f>
        <v>4886</v>
      </c>
      <c r="H55" s="1169"/>
      <c r="J55" s="85"/>
    </row>
    <row r="56" spans="1:10">
      <c r="C56" s="88"/>
      <c r="D56" s="93"/>
      <c r="E56" s="92"/>
      <c r="F56" s="92"/>
      <c r="G56" s="92"/>
      <c r="H56" s="93"/>
    </row>
    <row r="57" spans="1:10" ht="15" customHeight="1">
      <c r="A57" s="1289" t="s">
        <v>221</v>
      </c>
      <c r="B57" s="103" t="s">
        <v>570</v>
      </c>
      <c r="C57" s="88"/>
      <c r="D57" s="93"/>
      <c r="E57" s="92"/>
      <c r="F57" s="92"/>
      <c r="G57" s="92"/>
      <c r="H57" s="93"/>
    </row>
    <row r="58" spans="1:10">
      <c r="A58" s="1469" t="s">
        <v>220</v>
      </c>
      <c r="B58" s="1469"/>
      <c r="C58" s="1469"/>
      <c r="D58" s="1469"/>
      <c r="E58" s="1469"/>
      <c r="F58" s="1469"/>
      <c r="G58" s="1469"/>
      <c r="H58" s="93"/>
    </row>
    <row r="59" spans="1:10">
      <c r="A59" s="420" t="s">
        <v>218</v>
      </c>
      <c r="B59" s="1485" t="s">
        <v>594</v>
      </c>
      <c r="C59" s="1485"/>
      <c r="D59" s="1485"/>
      <c r="E59" s="1485"/>
      <c r="F59" s="1485"/>
      <c r="G59" s="1485"/>
      <c r="H59" s="234"/>
    </row>
    <row r="60" spans="1:10">
      <c r="A60" s="1289" t="s">
        <v>219</v>
      </c>
      <c r="B60" s="1487" t="s">
        <v>607</v>
      </c>
      <c r="C60" s="1487"/>
      <c r="D60" s="1487"/>
      <c r="E60" s="1487"/>
      <c r="F60" s="1487"/>
      <c r="G60" s="1487"/>
      <c r="H60" s="548"/>
    </row>
    <row r="61" spans="1:10">
      <c r="C61" s="875"/>
      <c r="D61" s="145"/>
      <c r="E61" s="145"/>
      <c r="F61" s="145"/>
      <c r="G61" s="145"/>
      <c r="H61" s="548"/>
    </row>
    <row r="62" spans="1:10">
      <c r="C62" s="875"/>
      <c r="D62" s="93"/>
      <c r="E62" s="92"/>
      <c r="F62" s="92"/>
      <c r="G62" s="92"/>
      <c r="H62" s="93"/>
    </row>
    <row r="63" spans="1:10">
      <c r="C63" s="875"/>
      <c r="D63" s="93"/>
      <c r="E63" s="92"/>
      <c r="F63" s="92"/>
      <c r="G63" s="92"/>
      <c r="H63" s="93"/>
    </row>
    <row r="64" spans="1:10">
      <c r="C64" s="875"/>
      <c r="D64" s="93"/>
      <c r="E64" s="92"/>
      <c r="F64" s="92"/>
      <c r="G64" s="92"/>
      <c r="H64" s="93"/>
    </row>
    <row r="65" spans="3:8">
      <c r="C65" s="875"/>
      <c r="D65" s="93"/>
      <c r="F65" s="92"/>
      <c r="G65" s="92"/>
      <c r="H65" s="93"/>
    </row>
    <row r="66" spans="3:8">
      <c r="C66" s="875"/>
      <c r="D66" s="93"/>
      <c r="E66" s="92"/>
      <c r="F66" s="92"/>
      <c r="G66" s="92"/>
      <c r="H66" s="93"/>
    </row>
    <row r="67" spans="3:8">
      <c r="C67" s="875"/>
      <c r="D67" s="93"/>
      <c r="E67" s="92"/>
      <c r="F67" s="92"/>
      <c r="G67" s="92"/>
      <c r="H67" s="93"/>
    </row>
    <row r="68" spans="3:8">
      <c r="C68" s="875"/>
      <c r="D68" s="98"/>
      <c r="E68" s="98"/>
      <c r="F68" s="98"/>
      <c r="G68" s="98"/>
      <c r="H68" s="1160"/>
    </row>
    <row r="69" spans="3:8">
      <c r="C69" s="88"/>
      <c r="D69" s="93"/>
      <c r="E69" s="92"/>
      <c r="F69" s="92"/>
      <c r="G69" s="92"/>
      <c r="H69" s="93"/>
    </row>
  </sheetData>
  <autoFilter ref="A16:J55">
    <filterColumn colId="7"/>
  </autoFilter>
  <mergeCells count="12">
    <mergeCell ref="A58:G58"/>
    <mergeCell ref="B60:G60"/>
    <mergeCell ref="B59:G59"/>
    <mergeCell ref="A1:G1"/>
    <mergeCell ref="A2:G2"/>
    <mergeCell ref="D14:E14"/>
    <mergeCell ref="F14:G14"/>
    <mergeCell ref="A3:G3"/>
    <mergeCell ref="B4:G4"/>
    <mergeCell ref="B11:B12"/>
    <mergeCell ref="C11:C12"/>
    <mergeCell ref="B15:G15"/>
  </mergeCells>
  <printOptions horizontalCentered="1"/>
  <pageMargins left="0.55118110236220474" right="0.55118110236220474" top="0.74803149606299213" bottom="1.5748031496062993" header="0.51181102362204722" footer="1.1811023622047245"/>
  <pageSetup paperSize="9" scale="95" firstPageNumber="11" fitToHeight="15" orientation="portrait" blackAndWhite="1" useFirstPageNumber="1" r:id="rId1"/>
  <headerFooter alignWithMargins="0">
    <oddHeader xml:space="preserve">&amp;C   </oddHeader>
    <oddFooter>&amp;C&amp;"Times New Roman,Bold"&amp;P</oddFooter>
  </headerFooter>
  <rowBreaks count="1" manualBreakCount="1">
    <brk id="45" max="7" man="1"/>
  </rowBreaks>
  <drawing r:id="rId2"/>
</worksheet>
</file>

<file path=xl/worksheets/sheet10.xml><?xml version="1.0" encoding="utf-8"?>
<worksheet xmlns="http://schemas.openxmlformats.org/spreadsheetml/2006/main" xmlns:r="http://schemas.openxmlformats.org/officeDocument/2006/relationships">
  <sheetPr syncVertical="1" syncRef="D31" transitionEvaluation="1" codeName="Sheet13">
    <tabColor rgb="FFFF0000"/>
  </sheetPr>
  <dimension ref="A1:L54"/>
  <sheetViews>
    <sheetView view="pageBreakPreview" topLeftCell="D31" zoomScale="115" zoomScaleSheetLayoutView="115" workbookViewId="0">
      <selection activeCell="I1" sqref="I1:AC1048576"/>
    </sheetView>
  </sheetViews>
  <sheetFormatPr defaultColWidth="9.109375" defaultRowHeight="13.2"/>
  <cols>
    <col min="1" max="1" width="6.44140625" style="1283" customWidth="1"/>
    <col min="2" max="2" width="8.109375" style="53" customWidth="1"/>
    <col min="3" max="3" width="35.77734375" style="14" customWidth="1"/>
    <col min="4" max="4" width="7.88671875" style="15" customWidth="1"/>
    <col min="5" max="5" width="9.77734375" style="15" customWidth="1"/>
    <col min="6" max="7" width="9.77734375" style="14" customWidth="1"/>
    <col min="8" max="8" width="3.5546875" style="1150" bestFit="1" customWidth="1"/>
    <col min="9" max="9" width="9.109375" style="14"/>
    <col min="10" max="10" width="8" style="14" customWidth="1"/>
    <col min="11" max="11" width="10.109375" style="14" customWidth="1"/>
    <col min="12" max="12" width="11.5546875" style="14" bestFit="1" customWidth="1"/>
    <col min="13" max="16384" width="9.109375" style="14"/>
  </cols>
  <sheetData>
    <row r="1" spans="1:12">
      <c r="A1" s="1491" t="s">
        <v>0</v>
      </c>
      <c r="B1" s="1491"/>
      <c r="C1" s="1491"/>
      <c r="D1" s="1491"/>
      <c r="E1" s="1491"/>
      <c r="F1" s="1491"/>
      <c r="G1" s="1491"/>
      <c r="H1" s="1146"/>
    </row>
    <row r="2" spans="1:12">
      <c r="A2" s="1492" t="s">
        <v>437</v>
      </c>
      <c r="B2" s="1492"/>
      <c r="C2" s="1492"/>
      <c r="D2" s="1492"/>
      <c r="E2" s="1492"/>
      <c r="F2" s="1492"/>
      <c r="G2" s="1492"/>
      <c r="H2" s="1147"/>
    </row>
    <row r="3" spans="1:12" s="528" customFormat="1">
      <c r="A3" s="1479" t="s">
        <v>438</v>
      </c>
      <c r="B3" s="1479"/>
      <c r="C3" s="1479"/>
      <c r="D3" s="1479"/>
      <c r="E3" s="1479"/>
      <c r="F3" s="1479"/>
      <c r="G3" s="1479"/>
      <c r="H3" s="1143"/>
      <c r="I3" s="529"/>
      <c r="J3" s="529"/>
      <c r="K3" s="529"/>
      <c r="L3" s="529"/>
    </row>
    <row r="4" spans="1:12" s="72" customFormat="1" ht="9" customHeight="1">
      <c r="A4" s="35"/>
      <c r="B4" s="1473"/>
      <c r="C4" s="1473"/>
      <c r="D4" s="1473"/>
      <c r="E4" s="1473"/>
      <c r="F4" s="1473"/>
      <c r="G4" s="1473"/>
      <c r="H4" s="430"/>
      <c r="I4" s="14"/>
      <c r="J4" s="14"/>
      <c r="K4" s="14"/>
      <c r="L4" s="14"/>
    </row>
    <row r="5" spans="1:12" s="72" customFormat="1">
      <c r="A5" s="35"/>
      <c r="B5" s="31"/>
      <c r="C5" s="31"/>
      <c r="D5" s="36"/>
      <c r="E5" s="37" t="s">
        <v>11</v>
      </c>
      <c r="F5" s="37" t="s">
        <v>12</v>
      </c>
      <c r="G5" s="37" t="s">
        <v>116</v>
      </c>
      <c r="H5" s="41"/>
      <c r="I5" s="14"/>
      <c r="J5" s="14"/>
      <c r="K5" s="14"/>
      <c r="L5" s="14"/>
    </row>
    <row r="6" spans="1:12" s="72" customFormat="1">
      <c r="A6" s="35"/>
      <c r="B6" s="38" t="s">
        <v>13</v>
      </c>
      <c r="C6" s="31" t="s">
        <v>14</v>
      </c>
      <c r="D6" s="39" t="s">
        <v>56</v>
      </c>
      <c r="E6" s="33">
        <v>266934</v>
      </c>
      <c r="F6" s="33">
        <v>108036</v>
      </c>
      <c r="G6" s="33">
        <f>SUM(E6:F6)</f>
        <v>374970</v>
      </c>
      <c r="H6" s="39"/>
      <c r="I6" s="14"/>
      <c r="J6" s="14"/>
      <c r="K6" s="14"/>
      <c r="L6" s="14"/>
    </row>
    <row r="7" spans="1:12" s="72" customFormat="1">
      <c r="A7" s="35"/>
      <c r="B7" s="38" t="s">
        <v>15</v>
      </c>
      <c r="C7" s="40" t="s">
        <v>16</v>
      </c>
      <c r="D7" s="41"/>
      <c r="E7" s="34"/>
      <c r="F7" s="34"/>
      <c r="G7" s="34"/>
      <c r="H7" s="41"/>
      <c r="I7" s="14"/>
      <c r="J7" s="14"/>
      <c r="K7" s="14"/>
      <c r="L7" s="14"/>
    </row>
    <row r="8" spans="1:12" s="72" customFormat="1">
      <c r="A8" s="35"/>
      <c r="B8" s="38"/>
      <c r="C8" s="40" t="s">
        <v>112</v>
      </c>
      <c r="D8" s="41" t="s">
        <v>56</v>
      </c>
      <c r="E8" s="34">
        <f>G50</f>
        <v>3796</v>
      </c>
      <c r="F8" s="229">
        <v>0</v>
      </c>
      <c r="G8" s="34">
        <f>SUM(E8:F8)</f>
        <v>3796</v>
      </c>
      <c r="H8" s="41"/>
      <c r="I8" s="14"/>
      <c r="J8" s="14"/>
      <c r="K8" s="14"/>
      <c r="L8" s="14"/>
    </row>
    <row r="9" spans="1:12" s="72" customFormat="1">
      <c r="A9" s="35"/>
      <c r="B9" s="42" t="s">
        <v>55</v>
      </c>
      <c r="C9" s="31" t="s">
        <v>27</v>
      </c>
      <c r="D9" s="43" t="s">
        <v>56</v>
      </c>
      <c r="E9" s="44">
        <f>SUM(E6:E8)</f>
        <v>270730</v>
      </c>
      <c r="F9" s="44">
        <f>SUM(F6:F8)</f>
        <v>108036</v>
      </c>
      <c r="G9" s="44">
        <f>SUM(E9:F9)</f>
        <v>378766</v>
      </c>
      <c r="H9" s="39"/>
      <c r="I9" s="14"/>
      <c r="J9" s="14"/>
      <c r="K9" s="14"/>
      <c r="L9" s="14"/>
    </row>
    <row r="10" spans="1:12" s="72" customFormat="1">
      <c r="A10" s="33"/>
      <c r="B10" s="75"/>
      <c r="C10" s="32"/>
      <c r="D10" s="32"/>
      <c r="E10" s="32"/>
      <c r="F10" s="39"/>
      <c r="G10" s="32"/>
      <c r="H10" s="39"/>
      <c r="I10" s="14"/>
      <c r="J10" s="14"/>
      <c r="K10" s="14"/>
      <c r="L10" s="14"/>
    </row>
    <row r="11" spans="1:12" s="72" customFormat="1">
      <c r="A11" s="33"/>
      <c r="B11" s="75" t="s">
        <v>28</v>
      </c>
      <c r="C11" s="32" t="s">
        <v>29</v>
      </c>
      <c r="D11" s="32"/>
      <c r="E11" s="32"/>
      <c r="F11" s="39"/>
      <c r="G11" s="32"/>
      <c r="H11" s="39"/>
      <c r="I11" s="14"/>
      <c r="J11" s="14"/>
      <c r="K11" s="14"/>
      <c r="L11" s="14"/>
    </row>
    <row r="12" spans="1:12" s="1" customFormat="1" ht="9" customHeight="1">
      <c r="A12" s="2"/>
      <c r="B12" s="3"/>
      <c r="C12" s="264"/>
      <c r="D12" s="421"/>
      <c r="E12" s="421"/>
      <c r="F12" s="421"/>
      <c r="G12" s="421"/>
      <c r="H12" s="1144"/>
    </row>
    <row r="13" spans="1:12" s="1" customFormat="1" ht="13.8" thickBot="1">
      <c r="A13" s="46"/>
      <c r="B13" s="1474" t="s">
        <v>104</v>
      </c>
      <c r="C13" s="1474"/>
      <c r="D13" s="1474"/>
      <c r="E13" s="1474"/>
      <c r="F13" s="1474"/>
      <c r="G13" s="1474"/>
      <c r="H13" s="431"/>
    </row>
    <row r="14" spans="1:12" s="1" customFormat="1" ht="14.4" thickTop="1" thickBot="1">
      <c r="A14" s="46"/>
      <c r="B14" s="262"/>
      <c r="C14" s="262" t="s">
        <v>30</v>
      </c>
      <c r="D14" s="262"/>
      <c r="E14" s="262"/>
      <c r="F14" s="262"/>
      <c r="G14" s="47" t="s">
        <v>55</v>
      </c>
      <c r="H14" s="41"/>
    </row>
    <row r="15" spans="1:12" s="277" customFormat="1" ht="13.8" thickTop="1">
      <c r="A15" s="1283"/>
      <c r="B15" s="53"/>
      <c r="C15" s="54" t="s">
        <v>59</v>
      </c>
      <c r="D15" s="278"/>
      <c r="E15" s="536"/>
      <c r="F15" s="536"/>
      <c r="G15" s="652"/>
      <c r="H15" s="652"/>
    </row>
    <row r="16" spans="1:12" s="344" customFormat="1">
      <c r="A16" s="1242" t="s">
        <v>60</v>
      </c>
      <c r="B16" s="59">
        <v>2408</v>
      </c>
      <c r="C16" s="60" t="s">
        <v>42</v>
      </c>
      <c r="D16" s="343"/>
      <c r="E16" s="347"/>
      <c r="F16" s="536"/>
      <c r="G16" s="343"/>
      <c r="H16" s="428"/>
    </row>
    <row r="17" spans="1:8" s="344" customFormat="1">
      <c r="A17" s="1283"/>
      <c r="B17" s="82">
        <v>1</v>
      </c>
      <c r="C17" s="62" t="s">
        <v>43</v>
      </c>
      <c r="D17" s="343"/>
      <c r="E17" s="347"/>
      <c r="F17" s="536"/>
      <c r="G17" s="343"/>
      <c r="H17" s="428"/>
    </row>
    <row r="18" spans="1:8" s="344" customFormat="1">
      <c r="A18" s="1283"/>
      <c r="B18" s="79">
        <v>1.0009999999999999</v>
      </c>
      <c r="C18" s="63" t="s">
        <v>61</v>
      </c>
      <c r="D18" s="343"/>
      <c r="E18" s="347"/>
      <c r="F18" s="536"/>
      <c r="G18" s="343"/>
      <c r="H18" s="428"/>
    </row>
    <row r="19" spans="1:8" s="344" customFormat="1">
      <c r="A19" s="1242"/>
      <c r="B19" s="656">
        <v>0.46</v>
      </c>
      <c r="C19" s="1054" t="s">
        <v>20</v>
      </c>
      <c r="D19" s="280"/>
      <c r="E19" s="280"/>
      <c r="F19" s="267"/>
      <c r="G19" s="280"/>
      <c r="H19" s="1134"/>
    </row>
    <row r="20" spans="1:8" s="344" customFormat="1">
      <c r="A20" s="1242"/>
      <c r="B20" s="81" t="s">
        <v>478</v>
      </c>
      <c r="C20" s="1054" t="s">
        <v>269</v>
      </c>
      <c r="D20" s="280"/>
      <c r="E20" s="280"/>
      <c r="F20" s="267"/>
      <c r="G20" s="280">
        <v>724</v>
      </c>
      <c r="H20" s="1134" t="s">
        <v>218</v>
      </c>
    </row>
    <row r="21" spans="1:8" s="344" customFormat="1">
      <c r="A21" s="1283"/>
      <c r="B21" s="81" t="s">
        <v>323</v>
      </c>
      <c r="C21" s="62" t="s">
        <v>161</v>
      </c>
      <c r="D21" s="280"/>
      <c r="E21" s="280"/>
      <c r="F21" s="267"/>
      <c r="G21" s="280">
        <v>754</v>
      </c>
      <c r="H21" s="1149" t="s">
        <v>219</v>
      </c>
    </row>
    <row r="22" spans="1:8" s="344" customFormat="1">
      <c r="A22" s="1242" t="s">
        <v>55</v>
      </c>
      <c r="B22" s="656">
        <v>0.46</v>
      </c>
      <c r="C22" s="1054" t="s">
        <v>20</v>
      </c>
      <c r="D22" s="280"/>
      <c r="E22" s="279"/>
      <c r="F22" s="271"/>
      <c r="G22" s="279">
        <f>SUM(G20:G21)</f>
        <v>1478</v>
      </c>
      <c r="H22" s="1134"/>
    </row>
    <row r="23" spans="1:8" s="344" customFormat="1" ht="12" customHeight="1">
      <c r="A23" s="1242"/>
      <c r="B23" s="656"/>
      <c r="C23" s="1054"/>
      <c r="D23" s="280"/>
      <c r="E23" s="280"/>
      <c r="F23" s="267"/>
      <c r="G23" s="280"/>
      <c r="H23" s="1134"/>
    </row>
    <row r="24" spans="1:8" s="344" customFormat="1">
      <c r="A24" s="1242"/>
      <c r="B24" s="656">
        <v>0.47</v>
      </c>
      <c r="C24" s="1054" t="s">
        <v>21</v>
      </c>
      <c r="D24" s="280"/>
      <c r="E24" s="280"/>
      <c r="F24" s="267"/>
      <c r="G24" s="280"/>
      <c r="H24" s="1134"/>
    </row>
    <row r="25" spans="1:8" s="344" customFormat="1">
      <c r="A25" s="1242"/>
      <c r="B25" s="81" t="s">
        <v>487</v>
      </c>
      <c r="C25" s="1054" t="s">
        <v>269</v>
      </c>
      <c r="D25" s="280"/>
      <c r="E25" s="280"/>
      <c r="F25" s="267"/>
      <c r="G25" s="280">
        <v>80</v>
      </c>
      <c r="H25" s="1134" t="s">
        <v>218</v>
      </c>
    </row>
    <row r="26" spans="1:8" s="344" customFormat="1">
      <c r="A26" s="1242" t="s">
        <v>55</v>
      </c>
      <c r="B26" s="656">
        <v>0.47</v>
      </c>
      <c r="C26" s="1054" t="s">
        <v>21</v>
      </c>
      <c r="D26" s="280"/>
      <c r="E26" s="279"/>
      <c r="F26" s="271"/>
      <c r="G26" s="279">
        <f>SUM(G25:G25)</f>
        <v>80</v>
      </c>
      <c r="H26" s="1134"/>
    </row>
    <row r="27" spans="1:8" s="344" customFormat="1" ht="10.8" customHeight="1">
      <c r="A27" s="1242"/>
      <c r="B27" s="656"/>
      <c r="C27" s="1054"/>
      <c r="D27" s="280"/>
      <c r="E27" s="280"/>
      <c r="F27" s="267"/>
      <c r="G27" s="280"/>
      <c r="H27" s="1134"/>
    </row>
    <row r="28" spans="1:8" s="344" customFormat="1">
      <c r="A28" s="1242"/>
      <c r="B28" s="656">
        <v>0.48</v>
      </c>
      <c r="C28" s="1054" t="s">
        <v>22</v>
      </c>
      <c r="D28" s="343"/>
      <c r="E28" s="347"/>
      <c r="F28" s="536"/>
      <c r="G28" s="343"/>
      <c r="H28" s="428"/>
    </row>
    <row r="29" spans="1:8" s="344" customFormat="1">
      <c r="A29" s="1242"/>
      <c r="B29" s="656" t="s">
        <v>330</v>
      </c>
      <c r="C29" s="1054" t="s">
        <v>269</v>
      </c>
      <c r="D29" s="343"/>
      <c r="E29" s="347"/>
      <c r="F29" s="536"/>
      <c r="G29" s="343">
        <v>591</v>
      </c>
      <c r="H29" s="1134" t="s">
        <v>218</v>
      </c>
    </row>
    <row r="30" spans="1:8" s="344" customFormat="1">
      <c r="A30" s="1242"/>
      <c r="B30" s="51" t="s">
        <v>324</v>
      </c>
      <c r="C30" s="1054" t="s">
        <v>161</v>
      </c>
      <c r="D30" s="280"/>
      <c r="E30" s="1260"/>
      <c r="F30" s="269"/>
      <c r="G30" s="1260">
        <v>897</v>
      </c>
      <c r="H30" s="1149" t="s">
        <v>219</v>
      </c>
    </row>
    <row r="31" spans="1:8" s="344" customFormat="1">
      <c r="A31" s="1242" t="s">
        <v>55</v>
      </c>
      <c r="B31" s="656">
        <v>0.48</v>
      </c>
      <c r="C31" s="1054" t="s">
        <v>22</v>
      </c>
      <c r="D31" s="343"/>
      <c r="E31" s="1074"/>
      <c r="F31" s="640"/>
      <c r="G31" s="1073">
        <f>SUM(G29:G30)</f>
        <v>1488</v>
      </c>
      <c r="H31" s="428"/>
    </row>
    <row r="32" spans="1:8" s="344" customFormat="1">
      <c r="A32" s="1242" t="s">
        <v>55</v>
      </c>
      <c r="B32" s="80">
        <v>1.0009999999999999</v>
      </c>
      <c r="C32" s="60" t="s">
        <v>61</v>
      </c>
      <c r="D32" s="343"/>
      <c r="E32" s="1072"/>
      <c r="F32" s="543"/>
      <c r="G32" s="1071">
        <f>G31+G22+G26</f>
        <v>3046</v>
      </c>
      <c r="H32" s="428"/>
    </row>
    <row r="33" spans="1:8" s="344" customFormat="1">
      <c r="A33" s="1242" t="s">
        <v>55</v>
      </c>
      <c r="B33" s="65">
        <v>1</v>
      </c>
      <c r="C33" s="1054" t="s">
        <v>43</v>
      </c>
      <c r="D33" s="281"/>
      <c r="E33" s="346"/>
      <c r="F33" s="271"/>
      <c r="G33" s="279">
        <f>+G32</f>
        <v>3046</v>
      </c>
      <c r="H33" s="1134"/>
    </row>
    <row r="34" spans="1:8" s="344" customFormat="1">
      <c r="A34" s="1054" t="s">
        <v>55</v>
      </c>
      <c r="B34" s="59">
        <v>2408</v>
      </c>
      <c r="C34" s="60" t="s">
        <v>42</v>
      </c>
      <c r="D34" s="281"/>
      <c r="E34" s="346"/>
      <c r="F34" s="271"/>
      <c r="G34" s="279">
        <f t="shared" ref="G34" si="0">G33</f>
        <v>3046</v>
      </c>
      <c r="H34" s="1162"/>
    </row>
    <row r="35" spans="1:8" s="344" customFormat="1" ht="10.199999999999999" customHeight="1">
      <c r="A35" s="1054"/>
      <c r="B35" s="59"/>
      <c r="C35" s="60"/>
      <c r="D35" s="281"/>
      <c r="E35" s="1140"/>
      <c r="F35" s="267"/>
      <c r="G35" s="280"/>
      <c r="H35" s="1162"/>
    </row>
    <row r="36" spans="1:8" s="344" customFormat="1">
      <c r="A36" s="1054" t="s">
        <v>60</v>
      </c>
      <c r="B36" s="59">
        <v>3456</v>
      </c>
      <c r="C36" s="60" t="s">
        <v>639</v>
      </c>
      <c r="D36" s="281"/>
      <c r="E36" s="1140"/>
      <c r="F36" s="267"/>
      <c r="G36" s="280"/>
      <c r="H36" s="1162"/>
    </row>
    <row r="37" spans="1:8" s="344" customFormat="1">
      <c r="A37" s="1054"/>
      <c r="B37" s="79">
        <v>1E-3</v>
      </c>
      <c r="C37" s="60" t="s">
        <v>61</v>
      </c>
      <c r="D37" s="281"/>
      <c r="E37" s="1140"/>
      <c r="F37" s="267"/>
      <c r="G37" s="280"/>
      <c r="H37" s="1162"/>
    </row>
    <row r="38" spans="1:8" s="344" customFormat="1" ht="26.4">
      <c r="A38" s="1054"/>
      <c r="B38" s="57">
        <v>60</v>
      </c>
      <c r="C38" s="1054" t="s">
        <v>640</v>
      </c>
      <c r="D38" s="281"/>
      <c r="E38" s="1140"/>
      <c r="F38" s="267"/>
      <c r="G38" s="280"/>
      <c r="H38" s="1162"/>
    </row>
    <row r="39" spans="1:8" s="344" customFormat="1">
      <c r="A39" s="1054"/>
      <c r="B39" s="57">
        <v>45</v>
      </c>
      <c r="C39" s="1054" t="s">
        <v>19</v>
      </c>
      <c r="D39" s="281"/>
      <c r="E39" s="1140"/>
      <c r="F39" s="267"/>
      <c r="G39" s="280"/>
      <c r="H39" s="1162"/>
    </row>
    <row r="40" spans="1:8" s="344" customFormat="1">
      <c r="A40" s="1054"/>
      <c r="B40" s="57" t="s">
        <v>477</v>
      </c>
      <c r="C40" s="1054" t="s">
        <v>269</v>
      </c>
      <c r="D40" s="281"/>
      <c r="E40" s="1140"/>
      <c r="F40" s="267"/>
      <c r="G40" s="280">
        <v>370</v>
      </c>
      <c r="H40" s="1162"/>
    </row>
    <row r="41" spans="1:8" s="344" customFormat="1">
      <c r="A41" s="1054" t="s">
        <v>55</v>
      </c>
      <c r="B41" s="57">
        <v>45</v>
      </c>
      <c r="C41" s="1054" t="s">
        <v>19</v>
      </c>
      <c r="D41" s="281"/>
      <c r="E41" s="346"/>
      <c r="F41" s="271"/>
      <c r="G41" s="279">
        <f>G40</f>
        <v>370</v>
      </c>
      <c r="H41" s="1162"/>
    </row>
    <row r="42" spans="1:8" s="344" customFormat="1">
      <c r="A42" s="1054"/>
      <c r="B42" s="57"/>
      <c r="C42" s="1054"/>
      <c r="D42" s="281"/>
      <c r="E42" s="1140"/>
      <c r="F42" s="267"/>
      <c r="G42" s="280"/>
      <c r="H42" s="1162"/>
    </row>
    <row r="43" spans="1:8" s="344" customFormat="1">
      <c r="A43" s="1054"/>
      <c r="B43" s="57">
        <v>48</v>
      </c>
      <c r="C43" s="1054" t="s">
        <v>22</v>
      </c>
      <c r="D43" s="281"/>
      <c r="E43" s="1140"/>
      <c r="F43" s="267"/>
      <c r="G43" s="280"/>
      <c r="H43" s="1162"/>
    </row>
    <row r="44" spans="1:8" s="344" customFormat="1">
      <c r="A44" s="1054"/>
      <c r="B44" s="57" t="s">
        <v>490</v>
      </c>
      <c r="C44" s="1054" t="s">
        <v>269</v>
      </c>
      <c r="D44" s="281"/>
      <c r="E44" s="1140"/>
      <c r="F44" s="267"/>
      <c r="G44" s="280">
        <v>380</v>
      </c>
      <c r="H44" s="1162"/>
    </row>
    <row r="45" spans="1:8" s="344" customFormat="1">
      <c r="A45" s="1054" t="s">
        <v>55</v>
      </c>
      <c r="B45" s="57">
        <v>48</v>
      </c>
      <c r="C45" s="1054" t="s">
        <v>22</v>
      </c>
      <c r="D45" s="281"/>
      <c r="E45" s="346"/>
      <c r="F45" s="271"/>
      <c r="G45" s="279">
        <f>G44</f>
        <v>380</v>
      </c>
      <c r="H45" s="1162"/>
    </row>
    <row r="46" spans="1:8" s="344" customFormat="1" ht="26.4">
      <c r="A46" s="1054" t="s">
        <v>55</v>
      </c>
      <c r="B46" s="57">
        <v>60</v>
      </c>
      <c r="C46" s="1054" t="s">
        <v>640</v>
      </c>
      <c r="D46" s="281"/>
      <c r="E46" s="346"/>
      <c r="F46" s="271"/>
      <c r="G46" s="279">
        <f>G45+G41</f>
        <v>750</v>
      </c>
      <c r="H46" s="1162"/>
    </row>
    <row r="47" spans="1:8" s="344" customFormat="1">
      <c r="A47" s="1054" t="s">
        <v>55</v>
      </c>
      <c r="B47" s="79">
        <v>1E-3</v>
      </c>
      <c r="C47" s="60" t="s">
        <v>61</v>
      </c>
      <c r="D47" s="281"/>
      <c r="E47" s="346"/>
      <c r="F47" s="271"/>
      <c r="G47" s="279">
        <f>G46</f>
        <v>750</v>
      </c>
      <c r="H47" s="1162"/>
    </row>
    <row r="48" spans="1:8" s="344" customFormat="1">
      <c r="A48" s="1054" t="s">
        <v>55</v>
      </c>
      <c r="B48" s="59">
        <v>3456</v>
      </c>
      <c r="C48" s="60" t="s">
        <v>639</v>
      </c>
      <c r="D48" s="1375"/>
      <c r="E48" s="346"/>
      <c r="F48" s="271"/>
      <c r="G48" s="279">
        <f>G47</f>
        <v>750</v>
      </c>
      <c r="H48" s="1162" t="s">
        <v>218</v>
      </c>
    </row>
    <row r="49" spans="1:8" s="344" customFormat="1">
      <c r="A49" s="66" t="s">
        <v>55</v>
      </c>
      <c r="B49" s="67"/>
      <c r="C49" s="68" t="s">
        <v>59</v>
      </c>
      <c r="D49" s="271"/>
      <c r="E49" s="346"/>
      <c r="F49" s="271"/>
      <c r="G49" s="279">
        <f>G48+G34</f>
        <v>3796</v>
      </c>
      <c r="H49" s="1162"/>
    </row>
    <row r="50" spans="1:8" s="77" customFormat="1">
      <c r="A50" s="66" t="s">
        <v>55</v>
      </c>
      <c r="B50" s="67"/>
      <c r="C50" s="68" t="s">
        <v>56</v>
      </c>
      <c r="D50" s="271"/>
      <c r="E50" s="271"/>
      <c r="F50" s="271"/>
      <c r="G50" s="268">
        <f>G49</f>
        <v>3796</v>
      </c>
      <c r="H50" s="1163"/>
    </row>
    <row r="51" spans="1:8" s="77" customFormat="1" ht="7.8" customHeight="1">
      <c r="A51" s="1242"/>
      <c r="B51" s="57"/>
      <c r="C51" s="60"/>
      <c r="D51" s="267"/>
      <c r="E51" s="267"/>
      <c r="F51" s="267"/>
      <c r="G51" s="265"/>
      <c r="H51" s="1163"/>
    </row>
    <row r="52" spans="1:8">
      <c r="A52" s="557" t="s">
        <v>220</v>
      </c>
      <c r="B52" s="146"/>
      <c r="C52" s="1268"/>
      <c r="F52" s="15"/>
      <c r="G52" s="15"/>
      <c r="H52" s="210"/>
    </row>
    <row r="53" spans="1:8">
      <c r="A53" s="1057" t="s">
        <v>218</v>
      </c>
      <c r="B53" s="1493" t="s">
        <v>572</v>
      </c>
      <c r="C53" s="1493"/>
      <c r="D53" s="1493"/>
      <c r="E53" s="1493"/>
      <c r="F53" s="1493"/>
      <c r="G53" s="1493"/>
      <c r="H53" s="210"/>
    </row>
    <row r="54" spans="1:8">
      <c r="A54" s="1161" t="s">
        <v>219</v>
      </c>
      <c r="B54" s="237" t="s">
        <v>585</v>
      </c>
    </row>
  </sheetData>
  <autoFilter ref="A14:L14">
    <filterColumn colId="7"/>
  </autoFilter>
  <mergeCells count="6">
    <mergeCell ref="B53:G53"/>
    <mergeCell ref="B13:G13"/>
    <mergeCell ref="A1:G1"/>
    <mergeCell ref="A2:G2"/>
    <mergeCell ref="A3:G3"/>
    <mergeCell ref="B4:G4"/>
  </mergeCells>
  <printOptions horizontalCentered="1"/>
  <pageMargins left="0.55118110236220474" right="0.55118110236220474" top="0.74803149606299213" bottom="1.5748031496062993" header="0.51181102362204722" footer="1.1811023622047245"/>
  <pageSetup paperSize="9" scale="95" firstPageNumber="13" orientation="portrait" blackAndWhite="1" useFirstPageNumber="1" r:id="rId1"/>
  <headerFooter alignWithMargins="0">
    <oddHeader xml:space="preserve">&amp;C   </oddHeader>
    <oddFooter>&amp;C&amp;"Times New Roman,Bold"&amp;P</oddFooter>
  </headerFooter>
</worksheet>
</file>

<file path=xl/worksheets/sheet11.xml><?xml version="1.0" encoding="utf-8"?>
<worksheet xmlns="http://schemas.openxmlformats.org/spreadsheetml/2006/main" xmlns:r="http://schemas.openxmlformats.org/officeDocument/2006/relationships">
  <sheetPr syncVertical="1" syncRef="C1" transitionEvaluation="1" codeName="Sheet14">
    <tabColor rgb="FFFF0000"/>
  </sheetPr>
  <dimension ref="A1:O48"/>
  <sheetViews>
    <sheetView view="pageBreakPreview" topLeftCell="C1" zoomScale="110" zoomScaleNormal="106" zoomScaleSheetLayoutView="110" workbookViewId="0">
      <selection activeCell="I1" sqref="I1:AF1048576"/>
    </sheetView>
  </sheetViews>
  <sheetFormatPr defaultColWidth="8.6640625" defaultRowHeight="13.2"/>
  <cols>
    <col min="1" max="1" width="6.44140625" style="646" customWidth="1"/>
    <col min="2" max="2" width="8.109375" style="53" customWidth="1"/>
    <col min="3" max="3" width="35.77734375" style="14" customWidth="1"/>
    <col min="4" max="4" width="7.88671875" style="15" customWidth="1"/>
    <col min="5" max="5" width="10.109375" style="15" customWidth="1"/>
    <col min="6" max="6" width="10" style="14" customWidth="1"/>
    <col min="7" max="7" width="9.109375" style="14" customWidth="1"/>
    <col min="8" max="8" width="4.109375" style="14" customWidth="1"/>
    <col min="9" max="9" width="9.109375" style="70" customWidth="1"/>
    <col min="10" max="10" width="12" style="70" customWidth="1"/>
    <col min="11" max="11" width="8.6640625" style="70"/>
    <col min="12" max="16384" width="8.6640625" style="14"/>
  </cols>
  <sheetData>
    <row r="1" spans="1:11">
      <c r="A1" s="1494" t="s">
        <v>94</v>
      </c>
      <c r="B1" s="1494"/>
      <c r="C1" s="1494"/>
      <c r="D1" s="1494"/>
      <c r="E1" s="1494"/>
      <c r="F1" s="1494"/>
      <c r="G1" s="1494"/>
      <c r="H1" s="782"/>
    </row>
    <row r="2" spans="1:11">
      <c r="A2" s="1491" t="s">
        <v>439</v>
      </c>
      <c r="B2" s="1491"/>
      <c r="C2" s="1491"/>
      <c r="D2" s="1491"/>
      <c r="E2" s="1491"/>
      <c r="F2" s="1491"/>
      <c r="G2" s="1491"/>
      <c r="H2" s="780"/>
    </row>
    <row r="3" spans="1:11">
      <c r="A3" s="1472" t="s">
        <v>440</v>
      </c>
      <c r="B3" s="1472"/>
      <c r="C3" s="1472"/>
      <c r="D3" s="1472"/>
      <c r="E3" s="1472"/>
      <c r="F3" s="1472"/>
      <c r="G3" s="1472"/>
      <c r="H3" s="775"/>
    </row>
    <row r="4" spans="1:11" ht="13.8">
      <c r="A4" s="35"/>
      <c r="B4" s="1473"/>
      <c r="C4" s="1473"/>
      <c r="D4" s="1473"/>
      <c r="E4" s="1473"/>
      <c r="F4" s="1473"/>
      <c r="G4" s="1473"/>
      <c r="H4" s="776"/>
    </row>
    <row r="5" spans="1:11">
      <c r="A5" s="35"/>
      <c r="B5" s="31"/>
      <c r="C5" s="31"/>
      <c r="D5" s="36"/>
      <c r="E5" s="37" t="s">
        <v>11</v>
      </c>
      <c r="F5" s="37" t="s">
        <v>12</v>
      </c>
      <c r="G5" s="37" t="s">
        <v>116</v>
      </c>
      <c r="H5" s="34"/>
    </row>
    <row r="6" spans="1:11">
      <c r="A6" s="35"/>
      <c r="B6" s="38" t="s">
        <v>13</v>
      </c>
      <c r="C6" s="31" t="s">
        <v>14</v>
      </c>
      <c r="D6" s="39" t="s">
        <v>56</v>
      </c>
      <c r="E6" s="33">
        <v>2694295</v>
      </c>
      <c r="F6" s="33">
        <v>30249</v>
      </c>
      <c r="G6" s="33">
        <f>SUM(E6:F6)</f>
        <v>2724544</v>
      </c>
      <c r="H6" s="33"/>
    </row>
    <row r="7" spans="1:11">
      <c r="A7" s="35"/>
      <c r="B7" s="38" t="s">
        <v>15</v>
      </c>
      <c r="C7" s="40" t="s">
        <v>16</v>
      </c>
      <c r="D7" s="41"/>
      <c r="E7" s="34"/>
      <c r="F7" s="34"/>
      <c r="G7" s="34"/>
      <c r="H7" s="34"/>
    </row>
    <row r="8" spans="1:11">
      <c r="A8" s="35"/>
      <c r="B8" s="38"/>
      <c r="C8" s="40" t="s">
        <v>112</v>
      </c>
      <c r="D8" s="41" t="s">
        <v>56</v>
      </c>
      <c r="E8" s="34">
        <f>G25</f>
        <v>1</v>
      </c>
      <c r="F8" s="461">
        <f>G38</f>
        <v>1009</v>
      </c>
      <c r="G8" s="34">
        <f>SUM(E8:F8)</f>
        <v>1010</v>
      </c>
      <c r="H8" s="34"/>
    </row>
    <row r="9" spans="1:11">
      <c r="A9" s="35"/>
      <c r="B9" s="42" t="s">
        <v>55</v>
      </c>
      <c r="C9" s="31" t="s">
        <v>27</v>
      </c>
      <c r="D9" s="43" t="s">
        <v>56</v>
      </c>
      <c r="E9" s="44">
        <f>SUM(E6:E8)</f>
        <v>2694296</v>
      </c>
      <c r="F9" s="44">
        <f>SUM(F6:F8)</f>
        <v>31258</v>
      </c>
      <c r="G9" s="44">
        <f>SUM(E9:F9)</f>
        <v>2725554</v>
      </c>
      <c r="H9" s="33"/>
    </row>
    <row r="10" spans="1:11">
      <c r="A10" s="35"/>
      <c r="B10" s="38"/>
      <c r="C10" s="31"/>
      <c r="D10" s="32"/>
      <c r="E10" s="32"/>
      <c r="F10" s="39"/>
      <c r="G10" s="32"/>
      <c r="H10" s="32"/>
    </row>
    <row r="11" spans="1:11">
      <c r="A11" s="33"/>
      <c r="B11" s="75" t="s">
        <v>28</v>
      </c>
      <c r="C11" s="32" t="s">
        <v>29</v>
      </c>
      <c r="D11" s="32"/>
      <c r="E11" s="32"/>
      <c r="F11" s="45"/>
      <c r="G11" s="31"/>
      <c r="H11" s="31"/>
    </row>
    <row r="12" spans="1:11" s="1" customFormat="1">
      <c r="A12" s="2"/>
      <c r="B12" s="3"/>
      <c r="C12" s="264"/>
      <c r="D12" s="1480"/>
      <c r="E12" s="1480"/>
      <c r="F12" s="1480"/>
      <c r="G12" s="1480"/>
      <c r="H12" s="779"/>
    </row>
    <row r="13" spans="1:11" s="1" customFormat="1" ht="13.8" thickBot="1">
      <c r="A13" s="46"/>
      <c r="B13" s="1474" t="s">
        <v>104</v>
      </c>
      <c r="C13" s="1474"/>
      <c r="D13" s="1474"/>
      <c r="E13" s="1474"/>
      <c r="F13" s="1474"/>
      <c r="G13" s="1474"/>
      <c r="H13" s="467"/>
    </row>
    <row r="14" spans="1:11" s="1" customFormat="1" ht="14.4" thickTop="1" thickBot="1">
      <c r="A14" s="46"/>
      <c r="B14" s="262"/>
      <c r="C14" s="262" t="s">
        <v>30</v>
      </c>
      <c r="D14" s="262"/>
      <c r="E14" s="262"/>
      <c r="F14" s="262"/>
      <c r="G14" s="47" t="s">
        <v>116</v>
      </c>
      <c r="H14" s="34"/>
    </row>
    <row r="15" spans="1:11" ht="13.8" thickTop="1">
      <c r="C15" s="54" t="s">
        <v>59</v>
      </c>
      <c r="E15" s="605"/>
      <c r="F15" s="605"/>
      <c r="G15" s="15"/>
      <c r="H15" s="15"/>
      <c r="I15" s="14"/>
      <c r="J15" s="14"/>
      <c r="K15" s="14"/>
    </row>
    <row r="16" spans="1:11">
      <c r="A16" s="648" t="s">
        <v>60</v>
      </c>
      <c r="B16" s="59">
        <v>3435</v>
      </c>
      <c r="C16" s="60" t="s">
        <v>156</v>
      </c>
      <c r="D16" s="267"/>
      <c r="E16" s="265"/>
      <c r="F16" s="267"/>
      <c r="G16" s="265"/>
      <c r="H16" s="265"/>
      <c r="I16" s="14"/>
      <c r="J16" s="14"/>
      <c r="K16" s="14"/>
    </row>
    <row r="17" spans="1:15" ht="26.4">
      <c r="A17" s="648"/>
      <c r="B17" s="65">
        <v>3</v>
      </c>
      <c r="C17" s="1054" t="s">
        <v>491</v>
      </c>
      <c r="D17" s="267"/>
      <c r="E17" s="265"/>
      <c r="F17" s="267"/>
      <c r="G17" s="265"/>
      <c r="H17" s="265"/>
      <c r="I17" s="14"/>
      <c r="J17" s="14"/>
      <c r="K17" s="14"/>
    </row>
    <row r="18" spans="1:15">
      <c r="A18" s="648"/>
      <c r="B18" s="654">
        <v>3.101</v>
      </c>
      <c r="C18" s="60" t="s">
        <v>157</v>
      </c>
      <c r="D18" s="267"/>
      <c r="E18" s="265"/>
      <c r="F18" s="267"/>
      <c r="G18" s="267"/>
      <c r="H18" s="267"/>
      <c r="I18" s="14"/>
      <c r="J18" s="14"/>
      <c r="K18" s="14"/>
    </row>
    <row r="19" spans="1:15" ht="26.4">
      <c r="A19" s="648"/>
      <c r="B19" s="57">
        <v>12</v>
      </c>
      <c r="C19" s="783" t="s">
        <v>327</v>
      </c>
      <c r="D19" s="267"/>
      <c r="E19" s="265"/>
      <c r="F19" s="267"/>
      <c r="G19" s="267"/>
      <c r="H19" s="267"/>
      <c r="I19" s="14"/>
      <c r="J19" s="14"/>
      <c r="K19" s="14"/>
    </row>
    <row r="20" spans="1:15" ht="26.4">
      <c r="A20" s="648"/>
      <c r="B20" s="659" t="s">
        <v>579</v>
      </c>
      <c r="C20" s="1054" t="s">
        <v>580</v>
      </c>
      <c r="D20" s="50"/>
      <c r="E20" s="640"/>
      <c r="F20" s="640"/>
      <c r="G20" s="722">
        <v>1</v>
      </c>
      <c r="H20" s="50"/>
      <c r="I20" s="14"/>
      <c r="J20" s="14"/>
      <c r="K20" s="14"/>
    </row>
    <row r="21" spans="1:15" ht="26.4">
      <c r="A21" s="648" t="s">
        <v>55</v>
      </c>
      <c r="B21" s="57">
        <v>12</v>
      </c>
      <c r="C21" s="783" t="s">
        <v>327</v>
      </c>
      <c r="D21" s="267"/>
      <c r="E21" s="270"/>
      <c r="F21" s="269"/>
      <c r="G21" s="270">
        <f>G20</f>
        <v>1</v>
      </c>
      <c r="H21" s="265"/>
      <c r="I21" s="14"/>
      <c r="J21" s="14"/>
      <c r="K21" s="14"/>
    </row>
    <row r="22" spans="1:15">
      <c r="A22" s="648" t="s">
        <v>55</v>
      </c>
      <c r="B22" s="654">
        <v>3.101</v>
      </c>
      <c r="C22" s="60" t="s">
        <v>157</v>
      </c>
      <c r="D22" s="267"/>
      <c r="E22" s="270"/>
      <c r="F22" s="269"/>
      <c r="G22" s="270">
        <f t="shared" ref="G22" si="0">G21</f>
        <v>1</v>
      </c>
      <c r="H22" s="265"/>
      <c r="I22" s="14"/>
      <c r="J22" s="14"/>
      <c r="K22" s="14"/>
    </row>
    <row r="23" spans="1:15" s="70" customFormat="1" ht="26.4">
      <c r="A23" s="648" t="s">
        <v>55</v>
      </c>
      <c r="B23" s="65">
        <v>3</v>
      </c>
      <c r="C23" s="1054" t="s">
        <v>491</v>
      </c>
      <c r="D23" s="50"/>
      <c r="E23" s="69"/>
      <c r="F23" s="69"/>
      <c r="G23" s="69">
        <f t="shared" ref="G23" si="1">G22</f>
        <v>1</v>
      </c>
      <c r="H23" s="50"/>
      <c r="I23" s="14"/>
      <c r="J23" s="14"/>
    </row>
    <row r="24" spans="1:15" s="70" customFormat="1">
      <c r="A24" s="648" t="s">
        <v>55</v>
      </c>
      <c r="B24" s="59">
        <v>3435</v>
      </c>
      <c r="C24" s="60" t="s">
        <v>156</v>
      </c>
      <c r="D24" s="1068"/>
      <c r="E24" s="1068"/>
      <c r="F24" s="1068"/>
      <c r="G24" s="1068">
        <f>G23</f>
        <v>1</v>
      </c>
      <c r="H24" s="15"/>
      <c r="L24" s="14"/>
      <c r="M24" s="14"/>
      <c r="N24" s="14"/>
      <c r="O24" s="14"/>
    </row>
    <row r="25" spans="1:15" s="70" customFormat="1">
      <c r="A25" s="650" t="s">
        <v>55</v>
      </c>
      <c r="B25" s="67"/>
      <c r="C25" s="68" t="s">
        <v>59</v>
      </c>
      <c r="D25" s="1069"/>
      <c r="E25" s="1069"/>
      <c r="F25" s="1069"/>
      <c r="G25" s="1069">
        <f>G24</f>
        <v>1</v>
      </c>
      <c r="L25" s="14"/>
      <c r="M25" s="14"/>
      <c r="N25" s="14"/>
      <c r="O25" s="14"/>
    </row>
    <row r="26" spans="1:15" s="70" customFormat="1">
      <c r="A26" s="648"/>
      <c r="B26" s="57"/>
      <c r="C26" s="60"/>
      <c r="L26" s="14"/>
      <c r="M26" s="14"/>
      <c r="N26" s="14"/>
      <c r="O26" s="14"/>
    </row>
    <row r="27" spans="1:15" s="70" customFormat="1">
      <c r="A27" s="646"/>
      <c r="B27" s="53"/>
      <c r="C27" s="63" t="s">
        <v>18</v>
      </c>
      <c r="D27" s="15"/>
      <c r="E27" s="15"/>
      <c r="F27" s="15"/>
      <c r="G27" s="15"/>
      <c r="H27" s="15"/>
      <c r="L27" s="14"/>
      <c r="M27" s="14"/>
      <c r="N27" s="14"/>
      <c r="O27" s="14"/>
    </row>
    <row r="28" spans="1:15" s="70" customFormat="1">
      <c r="A28" s="646" t="s">
        <v>60</v>
      </c>
      <c r="B28" s="653">
        <v>4406</v>
      </c>
      <c r="C28" s="63" t="s">
        <v>492</v>
      </c>
      <c r="D28" s="15"/>
      <c r="E28" s="15"/>
      <c r="F28" s="15"/>
      <c r="G28" s="15"/>
      <c r="H28" s="15"/>
      <c r="L28" s="14"/>
      <c r="M28" s="14"/>
      <c r="N28" s="14"/>
      <c r="O28" s="14"/>
    </row>
    <row r="29" spans="1:15" s="70" customFormat="1">
      <c r="A29" s="648"/>
      <c r="B29" s="65">
        <v>1</v>
      </c>
      <c r="C29" s="783" t="s">
        <v>176</v>
      </c>
      <c r="D29" s="15"/>
      <c r="E29" s="15"/>
      <c r="F29" s="15"/>
      <c r="G29" s="15"/>
      <c r="H29" s="15"/>
      <c r="L29" s="14"/>
      <c r="M29" s="14"/>
      <c r="N29" s="14"/>
      <c r="O29" s="14"/>
    </row>
    <row r="30" spans="1:15" s="70" customFormat="1" ht="27.6" customHeight="1">
      <c r="A30" s="648"/>
      <c r="B30" s="654">
        <v>1.101</v>
      </c>
      <c r="C30" s="60" t="s">
        <v>177</v>
      </c>
      <c r="L30" s="14"/>
      <c r="M30" s="14"/>
      <c r="N30" s="14"/>
      <c r="O30" s="14"/>
    </row>
    <row r="31" spans="1:15" s="70" customFormat="1" ht="26.4">
      <c r="A31" s="648"/>
      <c r="B31" s="57">
        <v>11</v>
      </c>
      <c r="C31" s="783" t="s">
        <v>493</v>
      </c>
      <c r="D31" s="15"/>
      <c r="E31" s="15"/>
      <c r="F31" s="15"/>
      <c r="G31" s="15"/>
      <c r="H31" s="15"/>
      <c r="L31" s="14"/>
      <c r="M31" s="14"/>
      <c r="N31" s="14"/>
      <c r="O31" s="14"/>
    </row>
    <row r="32" spans="1:15" s="70" customFormat="1">
      <c r="A32" s="648"/>
      <c r="B32" s="251" t="s">
        <v>291</v>
      </c>
      <c r="C32" s="783" t="s">
        <v>62</v>
      </c>
      <c r="D32" s="15"/>
      <c r="E32" s="15"/>
      <c r="F32" s="14"/>
      <c r="G32" s="15"/>
      <c r="H32" s="15"/>
      <c r="L32" s="14"/>
      <c r="M32" s="14"/>
      <c r="N32" s="14"/>
      <c r="O32" s="14"/>
    </row>
    <row r="33" spans="1:15" s="70" customFormat="1" ht="26.4">
      <c r="A33" s="648"/>
      <c r="B33" s="655" t="s">
        <v>494</v>
      </c>
      <c r="C33" s="1054" t="s">
        <v>581</v>
      </c>
      <c r="D33" s="1068"/>
      <c r="E33" s="1068"/>
      <c r="F33" s="1068"/>
      <c r="G33" s="1068">
        <v>1009</v>
      </c>
      <c r="H33" s="15"/>
      <c r="L33" s="14"/>
      <c r="M33" s="14"/>
      <c r="N33" s="14"/>
      <c r="O33" s="14"/>
    </row>
    <row r="34" spans="1:15" s="70" customFormat="1" ht="26.4">
      <c r="A34" s="648" t="s">
        <v>55</v>
      </c>
      <c r="B34" s="57">
        <v>11</v>
      </c>
      <c r="C34" s="783" t="s">
        <v>493</v>
      </c>
      <c r="D34" s="1093"/>
      <c r="E34" s="1310"/>
      <c r="F34" s="1310"/>
      <c r="G34" s="1093">
        <f>SUM(G33:G33)</f>
        <v>1009</v>
      </c>
      <c r="H34" s="15"/>
      <c r="L34" s="14"/>
      <c r="M34" s="14"/>
      <c r="N34" s="14"/>
      <c r="O34" s="14"/>
    </row>
    <row r="35" spans="1:15" s="70" customFormat="1" ht="26.4">
      <c r="A35" s="648" t="s">
        <v>55</v>
      </c>
      <c r="B35" s="654">
        <v>1.101</v>
      </c>
      <c r="C35" s="60" t="s">
        <v>177</v>
      </c>
      <c r="D35" s="1093"/>
      <c r="E35" s="1310"/>
      <c r="F35" s="1310"/>
      <c r="G35" s="1093">
        <f t="shared" ref="G35:G38" si="2">G34</f>
        <v>1009</v>
      </c>
      <c r="H35" s="15"/>
      <c r="L35" s="14"/>
      <c r="M35" s="14"/>
      <c r="N35" s="14"/>
      <c r="O35" s="14"/>
    </row>
    <row r="36" spans="1:15" s="70" customFormat="1">
      <c r="A36" s="648" t="s">
        <v>55</v>
      </c>
      <c r="B36" s="65">
        <v>1</v>
      </c>
      <c r="C36" s="783" t="s">
        <v>176</v>
      </c>
      <c r="D36" s="1093"/>
      <c r="E36" s="1310"/>
      <c r="F36" s="1310"/>
      <c r="G36" s="1093">
        <f t="shared" si="2"/>
        <v>1009</v>
      </c>
      <c r="H36" s="15"/>
      <c r="L36" s="14"/>
      <c r="M36" s="14"/>
      <c r="N36" s="14"/>
      <c r="O36" s="14"/>
    </row>
    <row r="37" spans="1:15" s="70" customFormat="1">
      <c r="A37" s="646" t="s">
        <v>55</v>
      </c>
      <c r="B37" s="653">
        <v>4406</v>
      </c>
      <c r="C37" s="63" t="s">
        <v>492</v>
      </c>
      <c r="D37" s="1093"/>
      <c r="E37" s="1310"/>
      <c r="F37" s="1310"/>
      <c r="G37" s="1093">
        <f t="shared" si="2"/>
        <v>1009</v>
      </c>
      <c r="H37" s="15"/>
      <c r="L37" s="14"/>
      <c r="M37" s="14"/>
      <c r="N37" s="14"/>
      <c r="O37" s="14"/>
    </row>
    <row r="38" spans="1:15" s="70" customFormat="1">
      <c r="A38" s="650" t="s">
        <v>55</v>
      </c>
      <c r="B38" s="67"/>
      <c r="C38" s="68" t="s">
        <v>18</v>
      </c>
      <c r="D38" s="1068"/>
      <c r="E38" s="1261"/>
      <c r="F38" s="1261"/>
      <c r="G38" s="1068">
        <f t="shared" si="2"/>
        <v>1009</v>
      </c>
      <c r="H38" s="15"/>
      <c r="L38" s="14"/>
      <c r="M38" s="14"/>
      <c r="N38" s="14"/>
      <c r="O38" s="14"/>
    </row>
    <row r="39" spans="1:15" s="70" customFormat="1">
      <c r="A39" s="650" t="s">
        <v>55</v>
      </c>
      <c r="B39" s="67"/>
      <c r="C39" s="68" t="s">
        <v>56</v>
      </c>
      <c r="D39" s="1068"/>
      <c r="E39" s="1261"/>
      <c r="F39" s="1261"/>
      <c r="G39" s="1068">
        <f>G38+G25</f>
        <v>1010</v>
      </c>
      <c r="H39" s="15"/>
      <c r="L39" s="14"/>
      <c r="M39" s="14"/>
      <c r="N39" s="14"/>
      <c r="O39" s="14"/>
    </row>
    <row r="40" spans="1:15" s="70" customFormat="1" ht="10.199999999999999" customHeight="1">
      <c r="A40" s="646"/>
      <c r="B40" s="53"/>
      <c r="C40" s="62"/>
      <c r="D40" s="15"/>
      <c r="E40" s="15"/>
      <c r="F40" s="15"/>
      <c r="G40" s="15"/>
      <c r="H40" s="15"/>
      <c r="L40" s="14"/>
      <c r="M40" s="14"/>
      <c r="N40" s="14"/>
      <c r="O40" s="14"/>
    </row>
    <row r="41" spans="1:15" s="15" customFormat="1" ht="28.2" customHeight="1">
      <c r="A41" s="1470" t="s">
        <v>696</v>
      </c>
      <c r="B41" s="1470"/>
      <c r="C41" s="1470"/>
      <c r="D41" s="1470"/>
      <c r="E41" s="1470"/>
      <c r="F41" s="1470"/>
      <c r="G41" s="1470"/>
      <c r="H41" s="1470"/>
      <c r="I41" s="70"/>
      <c r="J41" s="70"/>
      <c r="K41" s="70"/>
      <c r="L41" s="14"/>
      <c r="M41" s="14"/>
      <c r="N41" s="14"/>
      <c r="O41" s="14"/>
    </row>
    <row r="42" spans="1:15" s="15" customFormat="1" ht="28.5" customHeight="1">
      <c r="A42" s="1057"/>
      <c r="B42" s="1470"/>
      <c r="C42" s="1470"/>
      <c r="D42" s="1470"/>
      <c r="E42" s="1470"/>
      <c r="F42" s="1470"/>
      <c r="G42" s="1470"/>
      <c r="H42" s="1470"/>
      <c r="I42" s="70"/>
      <c r="J42" s="70"/>
      <c r="K42" s="70"/>
      <c r="L42" s="14"/>
      <c r="M42" s="14"/>
      <c r="N42" s="14"/>
      <c r="O42" s="14"/>
    </row>
    <row r="43" spans="1:15" s="15" customFormat="1">
      <c r="A43" s="646"/>
      <c r="B43" s="53"/>
      <c r="C43" s="14"/>
      <c r="F43" s="14"/>
      <c r="G43" s="14"/>
      <c r="H43" s="14"/>
      <c r="I43" s="70"/>
      <c r="J43" s="70"/>
      <c r="K43" s="70"/>
      <c r="L43" s="14"/>
      <c r="M43" s="14"/>
      <c r="N43" s="14"/>
      <c r="O43" s="14"/>
    </row>
    <row r="44" spans="1:15" s="15" customFormat="1">
      <c r="A44" s="646"/>
      <c r="B44" s="53"/>
      <c r="C44" s="14"/>
      <c r="F44" s="14"/>
      <c r="G44" s="14"/>
      <c r="H44" s="14"/>
      <c r="I44" s="70"/>
      <c r="J44" s="70"/>
      <c r="K44" s="70"/>
      <c r="L44" s="14"/>
      <c r="M44" s="14"/>
      <c r="N44" s="14"/>
      <c r="O44" s="14"/>
    </row>
    <row r="45" spans="1:15" s="15" customFormat="1">
      <c r="A45" s="646"/>
      <c r="B45" s="53"/>
      <c r="C45" s="14"/>
      <c r="F45" s="14"/>
      <c r="G45" s="14"/>
      <c r="H45" s="14"/>
      <c r="I45" s="70"/>
      <c r="J45" s="70"/>
      <c r="K45" s="70"/>
      <c r="L45" s="14"/>
      <c r="M45" s="14"/>
      <c r="N45" s="14"/>
      <c r="O45" s="14"/>
    </row>
    <row r="46" spans="1:15" s="15" customFormat="1">
      <c r="A46" s="646"/>
      <c r="B46" s="53"/>
      <c r="C46" s="14"/>
      <c r="F46" s="14"/>
      <c r="G46" s="14"/>
      <c r="H46" s="14"/>
      <c r="I46" s="70"/>
      <c r="J46" s="70"/>
      <c r="K46" s="70"/>
      <c r="L46" s="14"/>
      <c r="M46" s="14"/>
      <c r="N46" s="14"/>
      <c r="O46" s="14"/>
    </row>
    <row r="47" spans="1:15" s="15" customFormat="1">
      <c r="A47" s="646"/>
      <c r="B47" s="53"/>
      <c r="C47" s="14"/>
      <c r="F47" s="14"/>
      <c r="G47" s="14"/>
      <c r="H47" s="14"/>
      <c r="I47" s="70"/>
      <c r="J47" s="70"/>
      <c r="K47" s="70"/>
      <c r="L47" s="14"/>
      <c r="M47" s="14"/>
      <c r="N47" s="14"/>
      <c r="O47" s="14"/>
    </row>
    <row r="48" spans="1:15" s="15" customFormat="1">
      <c r="A48" s="646"/>
      <c r="B48" s="53"/>
      <c r="C48" s="14"/>
      <c r="F48" s="14"/>
      <c r="G48" s="14"/>
      <c r="H48" s="14"/>
      <c r="I48" s="70"/>
      <c r="J48" s="70"/>
      <c r="K48" s="70"/>
      <c r="L48" s="14"/>
      <c r="M48" s="14"/>
      <c r="N48" s="14"/>
      <c r="O48" s="14"/>
    </row>
  </sheetData>
  <mergeCells count="9">
    <mergeCell ref="B42:H42"/>
    <mergeCell ref="A2:G2"/>
    <mergeCell ref="A1:G1"/>
    <mergeCell ref="A3:G3"/>
    <mergeCell ref="B4:G4"/>
    <mergeCell ref="B13:G13"/>
    <mergeCell ref="D12:E12"/>
    <mergeCell ref="F12:G12"/>
    <mergeCell ref="A41:H41"/>
  </mergeCells>
  <printOptions horizontalCentered="1"/>
  <pageMargins left="0.55118110236220474" right="0.55118110236220474" top="0.74803149606299213" bottom="1.5748031496062993" header="0.51181102362204722" footer="1.1811023622047245"/>
  <pageSetup paperSize="9" scale="95" firstPageNumber="14" orientation="portrait" blackAndWhite="1" useFirstPageNumber="1" r:id="rId1"/>
  <headerFooter alignWithMargins="0">
    <oddHeader xml:space="preserve">&amp;C   </oddHeader>
    <oddFooter>&amp;C&amp;"Times New Roman,Bold"&amp;P</oddFooter>
  </headerFooter>
</worksheet>
</file>

<file path=xl/worksheets/sheet12.xml><?xml version="1.0" encoding="utf-8"?>
<worksheet xmlns="http://schemas.openxmlformats.org/spreadsheetml/2006/main" xmlns:r="http://schemas.openxmlformats.org/officeDocument/2006/relationships">
  <sheetPr syncVertical="1" syncRef="C1" transitionEvaluation="1">
    <tabColor rgb="FFFF0000"/>
  </sheetPr>
  <dimension ref="A1:L101"/>
  <sheetViews>
    <sheetView view="pageBreakPreview" topLeftCell="C1" zoomScaleSheetLayoutView="100" workbookViewId="0">
      <selection activeCell="I1" sqref="I1:AE1048576"/>
    </sheetView>
  </sheetViews>
  <sheetFormatPr defaultColWidth="9.109375" defaultRowHeight="13.2"/>
  <cols>
    <col min="1" max="1" width="6.44140625" style="125" customWidth="1"/>
    <col min="2" max="2" width="8.109375" style="103" customWidth="1"/>
    <col min="3" max="3" width="35.77734375" style="204" customWidth="1"/>
    <col min="4" max="4" width="10.44140625" style="100" customWidth="1"/>
    <col min="5" max="5" width="10.21875" style="100" customWidth="1"/>
    <col min="6" max="6" width="10.88671875" style="85" bestFit="1" customWidth="1"/>
    <col min="7" max="7" width="8.88671875" style="85" customWidth="1"/>
    <col min="8" max="8" width="3.6640625" style="85" customWidth="1"/>
    <col min="9" max="11" width="9.109375" style="85" customWidth="1"/>
    <col min="12" max="12" width="9.109375" style="86" customWidth="1"/>
    <col min="13" max="15" width="9.109375" style="85" customWidth="1"/>
    <col min="16" max="16384" width="9.109375" style="85"/>
  </cols>
  <sheetData>
    <row r="1" spans="1:12">
      <c r="A1" s="1486"/>
      <c r="B1" s="1486"/>
      <c r="C1" s="1486"/>
      <c r="D1" s="1486"/>
      <c r="E1" s="1486"/>
      <c r="F1" s="1486"/>
      <c r="G1" s="1486"/>
      <c r="H1" s="778"/>
    </row>
    <row r="2" spans="1:12">
      <c r="A2" s="1486" t="s">
        <v>423</v>
      </c>
      <c r="B2" s="1486"/>
      <c r="C2" s="1486"/>
      <c r="D2" s="1486"/>
      <c r="E2" s="1486"/>
      <c r="F2" s="1486"/>
      <c r="G2" s="1486"/>
      <c r="H2" s="778"/>
    </row>
    <row r="3" spans="1:12">
      <c r="A3" s="1472" t="s">
        <v>441</v>
      </c>
      <c r="B3" s="1472"/>
      <c r="C3" s="1472"/>
      <c r="D3" s="1472"/>
      <c r="E3" s="1472"/>
      <c r="F3" s="1472"/>
      <c r="G3" s="1472"/>
      <c r="H3" s="775"/>
    </row>
    <row r="4" spans="1:12" ht="13.8">
      <c r="A4" s="35"/>
      <c r="B4" s="776"/>
      <c r="C4" s="776"/>
      <c r="D4" s="776"/>
      <c r="E4" s="776"/>
      <c r="F4" s="776"/>
      <c r="G4" s="776"/>
      <c r="H4" s="776"/>
    </row>
    <row r="5" spans="1:12">
      <c r="A5" s="35"/>
      <c r="B5" s="31"/>
      <c r="C5" s="31"/>
      <c r="D5" s="36"/>
      <c r="E5" s="37" t="s">
        <v>11</v>
      </c>
      <c r="F5" s="37" t="s">
        <v>12</v>
      </c>
      <c r="G5" s="37" t="s">
        <v>116</v>
      </c>
      <c r="H5" s="34"/>
    </row>
    <row r="6" spans="1:12">
      <c r="A6" s="35"/>
      <c r="B6" s="38" t="s">
        <v>13</v>
      </c>
      <c r="C6" s="31" t="s">
        <v>14</v>
      </c>
      <c r="D6" s="431" t="s">
        <v>78</v>
      </c>
      <c r="E6" s="467">
        <v>112555</v>
      </c>
      <c r="F6" s="1376">
        <v>0</v>
      </c>
      <c r="G6" s="467">
        <f>SUM(E6:F6)</f>
        <v>112555</v>
      </c>
      <c r="H6" s="467"/>
    </row>
    <row r="7" spans="1:12" ht="13.8">
      <c r="A7" s="35"/>
      <c r="B7" s="38" t="s">
        <v>15</v>
      </c>
      <c r="C7" s="40" t="s">
        <v>16</v>
      </c>
      <c r="D7" s="430"/>
      <c r="E7" s="776"/>
      <c r="F7" s="1377"/>
      <c r="G7" s="776"/>
      <c r="H7" s="776"/>
    </row>
    <row r="8" spans="1:12" ht="13.8">
      <c r="A8" s="35"/>
      <c r="B8" s="38"/>
      <c r="C8" s="40" t="s">
        <v>112</v>
      </c>
      <c r="D8" s="430" t="s">
        <v>78</v>
      </c>
      <c r="E8" s="776">
        <f>G23</f>
        <v>4015</v>
      </c>
      <c r="F8" s="1379">
        <v>0</v>
      </c>
      <c r="G8" s="776">
        <f>SUM(E8:F8)</f>
        <v>4015</v>
      </c>
      <c r="H8" s="776"/>
    </row>
    <row r="9" spans="1:12">
      <c r="A9" s="35"/>
      <c r="B9" s="42" t="s">
        <v>55</v>
      </c>
      <c r="C9" s="31" t="s">
        <v>27</v>
      </c>
      <c r="D9" s="733" t="s">
        <v>78</v>
      </c>
      <c r="E9" s="734">
        <f>SUM(E6:E8)</f>
        <v>116570</v>
      </c>
      <c r="F9" s="1378">
        <f>SUM(F6:F8)</f>
        <v>0</v>
      </c>
      <c r="G9" s="734">
        <f>SUM(E9:F9)</f>
        <v>116570</v>
      </c>
      <c r="H9" s="467"/>
    </row>
    <row r="10" spans="1:12">
      <c r="A10" s="35"/>
      <c r="B10" s="38"/>
      <c r="C10" s="31"/>
      <c r="D10" s="32"/>
      <c r="E10" s="32"/>
      <c r="F10" s="39"/>
      <c r="G10" s="32"/>
      <c r="H10" s="32"/>
    </row>
    <row r="11" spans="1:12" s="108" customFormat="1">
      <c r="A11" s="35"/>
      <c r="B11" s="38" t="s">
        <v>28</v>
      </c>
      <c r="C11" s="31" t="s">
        <v>29</v>
      </c>
      <c r="D11" s="31"/>
      <c r="E11" s="31"/>
      <c r="F11" s="45"/>
      <c r="G11" s="31"/>
      <c r="H11" s="31"/>
      <c r="L11" s="86"/>
    </row>
    <row r="12" spans="1:12" s="1" customFormat="1">
      <c r="A12" s="33"/>
      <c r="B12" s="467"/>
      <c r="C12" s="467"/>
      <c r="D12" s="467"/>
      <c r="E12" s="467"/>
      <c r="F12" s="467"/>
      <c r="G12" s="467"/>
      <c r="H12" s="467"/>
    </row>
    <row r="13" spans="1:12" s="1" customFormat="1">
      <c r="A13" s="895"/>
      <c r="B13" s="896"/>
      <c r="C13" s="896"/>
      <c r="D13" s="896"/>
      <c r="E13" s="896"/>
      <c r="F13" s="896"/>
      <c r="G13" s="896" t="s">
        <v>104</v>
      </c>
      <c r="H13" s="467"/>
    </row>
    <row r="14" spans="1:12" s="1" customFormat="1" ht="13.8" thickBot="1">
      <c r="A14" s="46"/>
      <c r="B14" s="262"/>
      <c r="C14" s="262" t="s">
        <v>30</v>
      </c>
      <c r="D14" s="262"/>
      <c r="E14" s="262"/>
      <c r="F14" s="262"/>
      <c r="G14" s="47" t="s">
        <v>55</v>
      </c>
      <c r="H14" s="34"/>
    </row>
    <row r="15" spans="1:12" s="70" customFormat="1" ht="13.8" thickTop="1">
      <c r="A15" s="528"/>
      <c r="B15" s="517"/>
      <c r="C15" s="879" t="s">
        <v>59</v>
      </c>
      <c r="D15" s="5"/>
      <c r="E15" s="536"/>
      <c r="F15" s="536"/>
      <c r="G15" s="5"/>
      <c r="H15" s="5"/>
    </row>
    <row r="16" spans="1:12" s="70" customFormat="1" ht="27.6">
      <c r="A16" s="880" t="s">
        <v>60</v>
      </c>
      <c r="B16" s="881">
        <v>2012</v>
      </c>
      <c r="C16" s="737" t="s">
        <v>424</v>
      </c>
      <c r="D16" s="836"/>
      <c r="E16" s="870"/>
      <c r="F16" s="870"/>
      <c r="G16" s="836"/>
      <c r="H16" s="836"/>
    </row>
    <row r="17" spans="1:12" s="529" customFormat="1" ht="26.4">
      <c r="A17" s="880"/>
      <c r="B17" s="882" t="s">
        <v>50</v>
      </c>
      <c r="C17" s="735" t="s">
        <v>706</v>
      </c>
      <c r="D17" s="897"/>
      <c r="E17" s="898"/>
      <c r="F17" s="898"/>
      <c r="G17" s="897"/>
      <c r="H17" s="897"/>
    </row>
    <row r="18" spans="1:12" s="70" customFormat="1" ht="15.6" customHeight="1">
      <c r="A18" s="880"/>
      <c r="B18" s="883">
        <v>3.09</v>
      </c>
      <c r="C18" s="736" t="s">
        <v>308</v>
      </c>
      <c r="D18" s="1262"/>
      <c r="E18" s="1263"/>
      <c r="F18" s="1263"/>
      <c r="G18" s="1262"/>
      <c r="H18" s="899"/>
    </row>
    <row r="19" spans="1:12" s="70" customFormat="1" ht="15.6" customHeight="1">
      <c r="A19" s="880"/>
      <c r="B19" s="884" t="s">
        <v>349</v>
      </c>
      <c r="C19" s="885" t="s">
        <v>106</v>
      </c>
      <c r="D19" s="900"/>
      <c r="E19" s="740"/>
      <c r="F19" s="871"/>
      <c r="G19" s="902">
        <v>4015</v>
      </c>
      <c r="H19" s="900"/>
    </row>
    <row r="20" spans="1:12" s="70" customFormat="1" ht="15.6" customHeight="1">
      <c r="A20" s="886" t="s">
        <v>55</v>
      </c>
      <c r="B20" s="887">
        <v>3.09</v>
      </c>
      <c r="C20" s="888" t="s">
        <v>308</v>
      </c>
      <c r="D20" s="901"/>
      <c r="E20" s="741"/>
      <c r="F20" s="741"/>
      <c r="G20" s="742">
        <f>SUM(G19:G19)</f>
        <v>4015</v>
      </c>
      <c r="H20" s="901"/>
    </row>
    <row r="21" spans="1:12" s="70" customFormat="1" ht="27.6" customHeight="1">
      <c r="A21" s="886" t="s">
        <v>55</v>
      </c>
      <c r="B21" s="889" t="s">
        <v>50</v>
      </c>
      <c r="C21" s="735" t="s">
        <v>706</v>
      </c>
      <c r="D21" s="901"/>
      <c r="E21" s="741"/>
      <c r="F21" s="741"/>
      <c r="G21" s="742">
        <f>G20</f>
        <v>4015</v>
      </c>
      <c r="H21" s="901"/>
    </row>
    <row r="22" spans="1:12" s="70" customFormat="1" ht="27.6">
      <c r="A22" s="886" t="s">
        <v>55</v>
      </c>
      <c r="B22" s="891">
        <v>2012</v>
      </c>
      <c r="C22" s="890" t="s">
        <v>424</v>
      </c>
      <c r="D22" s="738"/>
      <c r="E22" s="739"/>
      <c r="F22" s="739"/>
      <c r="G22" s="738">
        <f t="shared" ref="G22" si="0">G21</f>
        <v>4015</v>
      </c>
      <c r="H22" s="901"/>
    </row>
    <row r="23" spans="1:12">
      <c r="A23" s="892" t="s">
        <v>55</v>
      </c>
      <c r="B23" s="893"/>
      <c r="C23" s="68" t="s">
        <v>59</v>
      </c>
      <c r="D23" s="231"/>
      <c r="E23" s="231"/>
      <c r="F23" s="231"/>
      <c r="G23" s="1380">
        <f>G22</f>
        <v>4015</v>
      </c>
      <c r="H23" s="144"/>
    </row>
    <row r="24" spans="1:12" ht="13.8">
      <c r="A24" s="892" t="s">
        <v>55</v>
      </c>
      <c r="B24" s="893"/>
      <c r="C24" s="894" t="s">
        <v>78</v>
      </c>
      <c r="D24" s="231"/>
      <c r="E24" s="231"/>
      <c r="F24" s="231"/>
      <c r="G24" s="1380">
        <f t="shared" ref="G24" si="1">G23</f>
        <v>4015</v>
      </c>
      <c r="H24" s="144"/>
    </row>
    <row r="25" spans="1:12">
      <c r="C25" s="903"/>
      <c r="D25" s="144"/>
      <c r="E25" s="144"/>
      <c r="F25" s="144"/>
      <c r="G25" s="144"/>
      <c r="H25" s="144"/>
    </row>
    <row r="26" spans="1:12">
      <c r="A26" s="125" t="s">
        <v>610</v>
      </c>
      <c r="C26" s="903"/>
      <c r="D26" s="144"/>
      <c r="E26" s="144"/>
      <c r="F26" s="144"/>
      <c r="G26" s="144"/>
      <c r="H26" s="144"/>
    </row>
    <row r="27" spans="1:12">
      <c r="C27" s="903"/>
      <c r="D27" s="144"/>
      <c r="E27" s="144"/>
      <c r="F27" s="144"/>
      <c r="G27" s="144"/>
      <c r="H27" s="144"/>
    </row>
    <row r="28" spans="1:12">
      <c r="C28" s="103"/>
      <c r="F28" s="100"/>
      <c r="G28" s="100"/>
      <c r="H28" s="100"/>
    </row>
    <row r="29" spans="1:12">
      <c r="F29" s="100"/>
      <c r="G29" s="100"/>
      <c r="H29" s="100"/>
      <c r="L29" s="85"/>
    </row>
    <row r="30" spans="1:12">
      <c r="F30" s="100"/>
      <c r="G30" s="100"/>
      <c r="H30" s="100"/>
      <c r="L30" s="85"/>
    </row>
    <row r="31" spans="1:12" s="14" customFormat="1">
      <c r="A31" s="629"/>
      <c r="B31" s="630"/>
      <c r="C31" s="631"/>
      <c r="D31" s="64"/>
      <c r="E31" s="64"/>
      <c r="F31" s="64"/>
      <c r="G31" s="64"/>
      <c r="H31" s="64"/>
    </row>
    <row r="32" spans="1:12" s="14" customFormat="1">
      <c r="A32" s="629"/>
      <c r="B32" s="80"/>
      <c r="C32" s="631"/>
      <c r="D32" s="64"/>
      <c r="E32" s="64"/>
      <c r="F32" s="50"/>
      <c r="G32" s="50"/>
      <c r="H32" s="50"/>
    </row>
    <row r="43" spans="1:8" s="14" customFormat="1">
      <c r="A43" s="250"/>
      <c r="B43" s="83"/>
      <c r="C43" s="58"/>
      <c r="D43" s="207"/>
      <c r="E43" s="207"/>
      <c r="F43" s="207"/>
      <c r="G43" s="207"/>
      <c r="H43" s="207"/>
    </row>
    <row r="44" spans="1:8" s="14" customFormat="1">
      <c r="A44" s="250"/>
      <c r="B44" s="761"/>
      <c r="C44" s="58"/>
      <c r="D44" s="15"/>
      <c r="E44" s="15"/>
      <c r="F44" s="15"/>
      <c r="G44" s="15"/>
      <c r="H44" s="15"/>
    </row>
    <row r="45" spans="1:8" s="14" customFormat="1">
      <c r="A45" s="90"/>
      <c r="B45" s="746"/>
      <c r="C45" s="626"/>
      <c r="D45" s="98"/>
      <c r="E45" s="98"/>
      <c r="F45" s="98"/>
      <c r="G45" s="98"/>
      <c r="H45" s="98"/>
    </row>
    <row r="46" spans="1:8" s="14" customFormat="1">
      <c r="A46" s="90"/>
      <c r="B46" s="643"/>
      <c r="C46" s="131"/>
      <c r="D46" s="98"/>
      <c r="E46" s="98"/>
      <c r="F46" s="98"/>
      <c r="G46" s="98"/>
      <c r="H46" s="98"/>
    </row>
    <row r="47" spans="1:8" s="14" customFormat="1">
      <c r="A47" s="90"/>
      <c r="B47" s="762"/>
      <c r="C47" s="132"/>
      <c r="D47" s="98"/>
      <c r="E47" s="98"/>
      <c r="F47" s="98"/>
      <c r="G47" s="98"/>
      <c r="H47" s="98"/>
    </row>
    <row r="48" spans="1:8" s="14" customFormat="1">
      <c r="A48" s="90"/>
      <c r="B48" s="199"/>
      <c r="C48" s="132"/>
      <c r="D48" s="286"/>
      <c r="E48" s="286"/>
      <c r="F48" s="286"/>
      <c r="G48" s="690"/>
      <c r="H48" s="690"/>
    </row>
    <row r="49" spans="1:8" s="14" customFormat="1">
      <c r="A49" s="90"/>
      <c r="B49" s="199"/>
      <c r="C49" s="132"/>
      <c r="D49" s="286"/>
      <c r="E49" s="286"/>
      <c r="F49" s="286"/>
      <c r="G49" s="690"/>
      <c r="H49" s="690"/>
    </row>
    <row r="50" spans="1:8" s="14" customFormat="1">
      <c r="A50" s="90"/>
      <c r="B50" s="199"/>
      <c r="C50" s="132"/>
      <c r="D50" s="272"/>
      <c r="E50" s="286"/>
      <c r="F50" s="272"/>
      <c r="G50" s="744"/>
      <c r="H50" s="744"/>
    </row>
    <row r="51" spans="1:8" s="14" customFormat="1">
      <c r="A51" s="90"/>
      <c r="B51" s="199"/>
      <c r="C51" s="626"/>
      <c r="D51" s="267"/>
      <c r="E51" s="292"/>
      <c r="F51" s="267"/>
      <c r="G51" s="744"/>
      <c r="H51" s="744"/>
    </row>
    <row r="52" spans="1:8" s="14" customFormat="1">
      <c r="A52" s="90"/>
      <c r="B52" s="199"/>
      <c r="C52" s="132"/>
      <c r="D52" s="266"/>
      <c r="E52" s="266"/>
      <c r="F52" s="266"/>
      <c r="G52" s="744"/>
      <c r="H52" s="744"/>
    </row>
    <row r="53" spans="1:8" s="14" customFormat="1">
      <c r="A53" s="90"/>
      <c r="B53" s="199"/>
      <c r="C53" s="626"/>
      <c r="D53" s="272"/>
      <c r="E53" s="266"/>
      <c r="F53" s="272"/>
      <c r="G53" s="638"/>
      <c r="H53" s="638"/>
    </row>
    <row r="54" spans="1:8" s="14" customFormat="1">
      <c r="A54" s="89"/>
      <c r="B54" s="642"/>
      <c r="C54" s="626"/>
      <c r="D54" s="678"/>
      <c r="E54" s="678"/>
      <c r="F54" s="678"/>
      <c r="G54" s="678"/>
      <c r="H54" s="678"/>
    </row>
    <row r="55" spans="1:8" s="14" customFormat="1">
      <c r="A55" s="89"/>
      <c r="B55" s="642"/>
      <c r="C55" s="626"/>
      <c r="D55" s="117"/>
      <c r="E55" s="117"/>
      <c r="F55" s="117"/>
      <c r="G55" s="117"/>
      <c r="H55" s="117"/>
    </row>
    <row r="56" spans="1:8" s="14" customFormat="1">
      <c r="A56" s="133"/>
      <c r="B56" s="642"/>
      <c r="C56" s="626"/>
      <c r="D56" s="92"/>
      <c r="E56" s="92"/>
      <c r="F56" s="92"/>
      <c r="G56" s="92"/>
      <c r="H56" s="92"/>
    </row>
    <row r="57" spans="1:8" s="14" customFormat="1">
      <c r="A57" s="133"/>
      <c r="B57" s="123"/>
      <c r="C57" s="626"/>
      <c r="D57" s="265"/>
      <c r="E57" s="267"/>
      <c r="F57" s="265"/>
      <c r="G57" s="265"/>
      <c r="H57" s="265"/>
    </row>
    <row r="58" spans="1:8" s="14" customFormat="1">
      <c r="A58" s="133"/>
      <c r="B58" s="123"/>
      <c r="C58" s="626"/>
      <c r="D58" s="267"/>
      <c r="E58" s="267"/>
      <c r="F58" s="267"/>
      <c r="G58" s="265"/>
      <c r="H58" s="265"/>
    </row>
    <row r="59" spans="1:8" s="14" customFormat="1">
      <c r="A59" s="133"/>
      <c r="B59" s="123"/>
      <c r="C59" s="626"/>
      <c r="D59" s="270"/>
      <c r="E59" s="269"/>
      <c r="F59" s="269"/>
      <c r="G59" s="269"/>
      <c r="H59" s="269"/>
    </row>
    <row r="60" spans="1:8" s="14" customFormat="1">
      <c r="A60" s="89"/>
      <c r="B60" s="642"/>
      <c r="C60" s="626"/>
      <c r="D60" s="270"/>
      <c r="E60" s="269"/>
      <c r="F60" s="270"/>
      <c r="G60" s="270"/>
      <c r="H60" s="270"/>
    </row>
    <row r="61" spans="1:8" s="14" customFormat="1">
      <c r="A61" s="90"/>
      <c r="B61" s="762"/>
      <c r="C61" s="132"/>
      <c r="D61" s="540"/>
      <c r="E61" s="540"/>
      <c r="F61" s="540"/>
      <c r="G61" s="540"/>
      <c r="H61" s="540"/>
    </row>
    <row r="62" spans="1:8" s="14" customFormat="1">
      <c r="A62" s="89"/>
      <c r="B62" s="642"/>
      <c r="C62" s="626"/>
      <c r="D62" s="265"/>
      <c r="E62" s="265"/>
      <c r="F62" s="265"/>
      <c r="G62" s="265"/>
      <c r="H62" s="265"/>
    </row>
    <row r="63" spans="1:8" s="14" customFormat="1">
      <c r="A63" s="89"/>
      <c r="B63" s="123"/>
      <c r="C63" s="626"/>
      <c r="D63" s="265"/>
      <c r="E63" s="267"/>
      <c r="F63" s="265"/>
      <c r="G63" s="265"/>
      <c r="H63" s="265"/>
    </row>
    <row r="64" spans="1:8" s="14" customFormat="1">
      <c r="A64" s="89"/>
      <c r="B64" s="123"/>
      <c r="C64" s="626"/>
      <c r="D64" s="267"/>
      <c r="E64" s="267"/>
      <c r="F64" s="267"/>
      <c r="G64" s="267"/>
      <c r="H64" s="267"/>
    </row>
    <row r="65" spans="1:8" s="14" customFormat="1">
      <c r="A65" s="613"/>
      <c r="B65" s="639"/>
      <c r="C65" s="507"/>
      <c r="D65" s="269"/>
      <c r="E65" s="269"/>
      <c r="F65" s="269"/>
      <c r="G65" s="269"/>
      <c r="H65" s="269"/>
    </row>
    <row r="66" spans="1:8" s="14" customFormat="1">
      <c r="A66" s="89"/>
      <c r="B66" s="642"/>
      <c r="C66" s="626"/>
      <c r="D66" s="270"/>
      <c r="E66" s="269"/>
      <c r="F66" s="270"/>
      <c r="G66" s="270"/>
      <c r="H66" s="270"/>
    </row>
    <row r="67" spans="1:8" s="14" customFormat="1">
      <c r="A67" s="89"/>
      <c r="B67" s="119"/>
      <c r="C67" s="95"/>
      <c r="D67" s="270"/>
      <c r="E67" s="270"/>
      <c r="F67" s="270"/>
      <c r="G67" s="270"/>
      <c r="H67" s="270"/>
    </row>
    <row r="68" spans="1:8" s="14" customFormat="1">
      <c r="A68" s="209"/>
      <c r="B68" s="763"/>
      <c r="C68" s="208"/>
      <c r="D68" s="56"/>
      <c r="E68" s="56"/>
      <c r="F68" s="268"/>
      <c r="G68" s="56"/>
      <c r="H68" s="56"/>
    </row>
    <row r="69" spans="1:8" s="14" customFormat="1">
      <c r="A69" s="904"/>
      <c r="B69" s="905"/>
      <c r="C69" s="73"/>
      <c r="D69" s="56"/>
      <c r="E69" s="56"/>
      <c r="F69" s="56"/>
      <c r="G69" s="56"/>
      <c r="H69" s="56"/>
    </row>
    <row r="70" spans="1:8" s="14" customFormat="1">
      <c r="A70" s="250"/>
      <c r="B70" s="83"/>
      <c r="C70" s="58"/>
      <c r="D70" s="55"/>
      <c r="E70" s="55"/>
      <c r="F70" s="265"/>
      <c r="G70" s="55"/>
      <c r="H70" s="55"/>
    </row>
    <row r="71" spans="1:8" s="14" customFormat="1">
      <c r="A71" s="503"/>
      <c r="B71" s="193"/>
      <c r="C71" s="54"/>
      <c r="D71" s="767"/>
      <c r="E71" s="767"/>
      <c r="F71" s="767"/>
      <c r="G71" s="767"/>
      <c r="H71" s="767"/>
    </row>
    <row r="72" spans="1:8" s="14" customFormat="1">
      <c r="A72" s="90"/>
      <c r="B72" s="764"/>
      <c r="C72" s="158"/>
      <c r="D72" s="767"/>
      <c r="E72" s="767"/>
      <c r="F72" s="767"/>
      <c r="G72" s="767"/>
      <c r="H72" s="767"/>
    </row>
    <row r="73" spans="1:8" s="14" customFormat="1">
      <c r="A73" s="503"/>
      <c r="B73" s="766"/>
      <c r="C73" s="157"/>
      <c r="D73" s="767"/>
      <c r="E73" s="767"/>
      <c r="F73" s="767"/>
      <c r="G73" s="767"/>
      <c r="H73" s="767"/>
    </row>
    <row r="74" spans="1:8" s="14" customFormat="1">
      <c r="A74" s="503"/>
      <c r="B74" s="643"/>
      <c r="C74" s="54"/>
      <c r="D74" s="767"/>
      <c r="E74" s="767"/>
      <c r="F74" s="767"/>
      <c r="G74" s="767"/>
      <c r="H74" s="767"/>
    </row>
    <row r="75" spans="1:8" s="14" customFormat="1">
      <c r="A75" s="503"/>
      <c r="B75" s="193"/>
      <c r="C75" s="749"/>
      <c r="D75" s="767"/>
      <c r="E75" s="767"/>
      <c r="F75" s="767"/>
      <c r="G75" s="767"/>
      <c r="H75" s="767"/>
    </row>
    <row r="76" spans="1:8" s="14" customFormat="1">
      <c r="A76" s="503"/>
      <c r="B76" s="87"/>
      <c r="C76" s="626"/>
      <c r="D76" s="272"/>
      <c r="E76" s="272"/>
      <c r="F76" s="266"/>
      <c r="G76" s="272"/>
      <c r="H76" s="272"/>
    </row>
    <row r="77" spans="1:8" s="14" customFormat="1">
      <c r="A77" s="503"/>
      <c r="B77" s="193"/>
      <c r="C77" s="781"/>
      <c r="D77" s="271"/>
      <c r="E77" s="271"/>
      <c r="F77" s="268"/>
      <c r="G77" s="271"/>
      <c r="H77" s="271"/>
    </row>
    <row r="78" spans="1:8" s="14" customFormat="1">
      <c r="A78" s="250"/>
      <c r="B78" s="87"/>
      <c r="C78" s="626"/>
      <c r="D78" s="50"/>
      <c r="E78" s="50"/>
      <c r="F78" s="50"/>
      <c r="G78" s="50"/>
      <c r="H78" s="50"/>
    </row>
    <row r="79" spans="1:8" s="14" customFormat="1">
      <c r="A79" s="250"/>
      <c r="B79" s="517"/>
      <c r="C79" s="783"/>
      <c r="D79" s="50"/>
      <c r="E79" s="50"/>
      <c r="F79" s="50"/>
      <c r="G79" s="50"/>
      <c r="H79" s="50"/>
    </row>
    <row r="80" spans="1:8" s="14" customFormat="1">
      <c r="A80" s="250"/>
      <c r="B80" s="87"/>
      <c r="C80" s="626"/>
      <c r="D80" s="267"/>
      <c r="E80" s="267"/>
      <c r="F80" s="265"/>
      <c r="G80" s="267"/>
      <c r="H80" s="267"/>
    </row>
    <row r="81" spans="1:12" s="14" customFormat="1">
      <c r="A81" s="250"/>
      <c r="B81" s="87"/>
      <c r="C81" s="626"/>
      <c r="D81" s="267"/>
      <c r="E81" s="267"/>
      <c r="F81" s="267"/>
      <c r="G81" s="267"/>
      <c r="H81" s="267"/>
    </row>
    <row r="82" spans="1:12" s="14" customFormat="1">
      <c r="A82" s="235"/>
      <c r="B82" s="517"/>
      <c r="C82" s="783"/>
      <c r="D82" s="271"/>
      <c r="E82" s="271"/>
      <c r="F82" s="268"/>
      <c r="G82" s="271"/>
      <c r="H82" s="271"/>
    </row>
    <row r="83" spans="1:12" s="14" customFormat="1">
      <c r="A83" s="250"/>
      <c r="B83" s="119"/>
      <c r="C83" s="58"/>
      <c r="D83" s="269"/>
      <c r="E83" s="269"/>
      <c r="F83" s="270"/>
      <c r="G83" s="269"/>
      <c r="H83" s="269"/>
    </row>
    <row r="84" spans="1:12" s="14" customFormat="1">
      <c r="A84" s="250"/>
      <c r="B84" s="668"/>
      <c r="C84" s="164"/>
      <c r="D84" s="269"/>
      <c r="E84" s="269"/>
      <c r="F84" s="270"/>
      <c r="G84" s="269"/>
      <c r="H84" s="269"/>
    </row>
    <row r="85" spans="1:12" s="14" customFormat="1">
      <c r="A85" s="89"/>
      <c r="B85" s="768"/>
      <c r="C85" s="163"/>
      <c r="D85" s="271"/>
      <c r="E85" s="271"/>
      <c r="F85" s="268"/>
      <c r="G85" s="271"/>
      <c r="H85" s="271"/>
    </row>
    <row r="86" spans="1:12" s="14" customFormat="1">
      <c r="A86" s="89"/>
      <c r="B86" s="768"/>
      <c r="C86" s="163"/>
      <c r="D86" s="265"/>
      <c r="E86" s="267"/>
      <c r="F86" s="265"/>
      <c r="G86" s="265"/>
      <c r="H86" s="265"/>
    </row>
    <row r="87" spans="1:12" s="14" customFormat="1">
      <c r="A87" s="769"/>
      <c r="B87" s="630"/>
      <c r="C87" s="770"/>
      <c r="D87" s="64"/>
      <c r="E87" s="64"/>
      <c r="F87" s="64"/>
      <c r="G87" s="64"/>
      <c r="H87" s="64"/>
    </row>
    <row r="88" spans="1:12" s="14" customFormat="1">
      <c r="A88" s="771"/>
      <c r="B88" s="65"/>
      <c r="C88" s="772"/>
      <c r="D88" s="64"/>
      <c r="E88" s="64"/>
      <c r="F88" s="64"/>
      <c r="G88" s="64"/>
      <c r="H88" s="64"/>
    </row>
    <row r="89" spans="1:12" s="14" customFormat="1">
      <c r="A89" s="771"/>
      <c r="B89" s="773"/>
      <c r="C89" s="770"/>
      <c r="D89" s="64"/>
      <c r="E89" s="64"/>
      <c r="F89" s="64"/>
      <c r="G89" s="64"/>
      <c r="H89" s="64"/>
    </row>
    <row r="90" spans="1:12" s="14" customFormat="1">
      <c r="A90" s="771"/>
      <c r="B90" s="632"/>
      <c r="C90" s="772"/>
      <c r="D90" s="64"/>
      <c r="E90" s="64"/>
      <c r="F90" s="64"/>
      <c r="G90" s="64"/>
      <c r="H90" s="64"/>
    </row>
    <row r="91" spans="1:12" s="14" customFormat="1">
      <c r="A91" s="632"/>
      <c r="B91" s="632"/>
      <c r="C91" s="772"/>
      <c r="D91" s="292"/>
      <c r="E91" s="288"/>
      <c r="F91" s="288"/>
      <c r="G91" s="292"/>
      <c r="H91" s="292"/>
    </row>
    <row r="92" spans="1:12" s="14" customFormat="1">
      <c r="A92" s="771"/>
      <c r="B92" s="773"/>
      <c r="C92" s="770"/>
      <c r="D92" s="315"/>
      <c r="E92" s="316"/>
      <c r="F92" s="316"/>
      <c r="G92" s="315"/>
      <c r="H92" s="315"/>
    </row>
    <row r="93" spans="1:12" s="14" customFormat="1">
      <c r="A93" s="771"/>
      <c r="B93" s="65"/>
      <c r="C93" s="772"/>
      <c r="D93" s="315"/>
      <c r="E93" s="316"/>
      <c r="F93" s="316"/>
      <c r="G93" s="315"/>
      <c r="H93" s="315"/>
    </row>
    <row r="94" spans="1:12" s="14" customFormat="1">
      <c r="A94" s="771"/>
      <c r="B94" s="630"/>
      <c r="C94" s="770"/>
      <c r="D94" s="315"/>
      <c r="E94" s="316"/>
      <c r="F94" s="316"/>
      <c r="G94" s="315"/>
      <c r="H94" s="315"/>
    </row>
    <row r="95" spans="1:12">
      <c r="F95" s="100"/>
      <c r="G95" s="100"/>
      <c r="H95" s="100"/>
      <c r="L95" s="85"/>
    </row>
    <row r="96" spans="1:12">
      <c r="F96" s="100"/>
      <c r="G96" s="100"/>
      <c r="H96" s="100"/>
      <c r="L96" s="85"/>
    </row>
    <row r="97" spans="6:12">
      <c r="F97" s="100"/>
      <c r="G97" s="100"/>
      <c r="H97" s="100"/>
      <c r="L97" s="85"/>
    </row>
    <row r="98" spans="6:12">
      <c r="F98" s="100"/>
      <c r="G98" s="100"/>
      <c r="H98" s="100"/>
      <c r="L98" s="85"/>
    </row>
    <row r="99" spans="6:12">
      <c r="F99" s="100"/>
      <c r="G99" s="100"/>
      <c r="H99" s="100"/>
      <c r="L99" s="85"/>
    </row>
    <row r="100" spans="6:12">
      <c r="F100" s="100"/>
      <c r="G100" s="100"/>
      <c r="H100" s="100"/>
      <c r="L100" s="85"/>
    </row>
    <row r="101" spans="6:12">
      <c r="F101" s="100"/>
      <c r="G101" s="100"/>
      <c r="H101" s="100"/>
      <c r="L101" s="85"/>
    </row>
  </sheetData>
  <autoFilter ref="A14:M14">
    <filterColumn colId="7"/>
  </autoFilter>
  <mergeCells count="3">
    <mergeCell ref="A1:G1"/>
    <mergeCell ref="A2:G2"/>
    <mergeCell ref="A3:G3"/>
  </mergeCells>
  <printOptions horizontalCentered="1"/>
  <pageMargins left="0.55118110236220474" right="0.55118110236220474" top="0.74803149606299213" bottom="1.5748031496062993" header="0.51181102362204722" footer="1.1811023622047245"/>
  <pageSetup paperSize="9" scale="95" firstPageNumber="15" fitToHeight="15" orientation="portrait" blackAndWhite="1" useFirstPageNumber="1" r:id="rId1"/>
  <headerFooter alignWithMargins="0">
    <oddHeader xml:space="preserve">&amp;C   </oddHeader>
    <oddFooter>&amp;C&amp;"Times New Roman,Bold"   &amp;P</oddFooter>
  </headerFooter>
</worksheet>
</file>

<file path=xl/worksheets/sheet13.xml><?xml version="1.0" encoding="utf-8"?>
<worksheet xmlns="http://schemas.openxmlformats.org/spreadsheetml/2006/main" xmlns:r="http://schemas.openxmlformats.org/officeDocument/2006/relationships">
  <sheetPr syncVertical="1" syncRef="C40" transitionEvaluation="1" codeName="Sheet15">
    <tabColor rgb="FFFF0000"/>
  </sheetPr>
  <dimension ref="A1:L107"/>
  <sheetViews>
    <sheetView view="pageBreakPreview" topLeftCell="C40" zoomScaleNormal="98" zoomScaleSheetLayoutView="100" workbookViewId="0">
      <selection activeCell="I67" sqref="I1:O1048576"/>
    </sheetView>
  </sheetViews>
  <sheetFormatPr defaultColWidth="11" defaultRowHeight="13.2"/>
  <cols>
    <col min="1" max="1" width="6.44140625" style="1242" customWidth="1"/>
    <col min="2" max="2" width="8.109375" style="57" customWidth="1"/>
    <col min="3" max="3" width="35.77734375" style="72" customWidth="1"/>
    <col min="4" max="4" width="8.88671875" style="15" customWidth="1"/>
    <col min="5" max="5" width="10.77734375" style="15" customWidth="1"/>
    <col min="6" max="7" width="10.77734375" style="14" customWidth="1"/>
    <col min="8" max="8" width="4.109375" style="1441" customWidth="1"/>
    <col min="9" max="9" width="9.5546875" style="70" customWidth="1"/>
    <col min="10" max="10" width="8" style="70" customWidth="1"/>
    <col min="11" max="11" width="8.5546875" style="70" customWidth="1"/>
    <col min="12" max="12" width="10.33203125" style="647" customWidth="1"/>
    <col min="13" max="16384" width="11" style="14"/>
  </cols>
  <sheetData>
    <row r="1" spans="1:12">
      <c r="A1" s="1491" t="s">
        <v>81</v>
      </c>
      <c r="B1" s="1491"/>
      <c r="C1" s="1491"/>
      <c r="D1" s="1491"/>
      <c r="E1" s="1491"/>
      <c r="F1" s="1491"/>
      <c r="G1" s="1491"/>
      <c r="H1" s="1437"/>
    </row>
    <row r="2" spans="1:12">
      <c r="A2" s="1491" t="s">
        <v>442</v>
      </c>
      <c r="B2" s="1491"/>
      <c r="C2" s="1491"/>
      <c r="D2" s="1491"/>
      <c r="E2" s="1491"/>
      <c r="F2" s="1491"/>
      <c r="G2" s="1491"/>
      <c r="H2" s="1437"/>
    </row>
    <row r="3" spans="1:12">
      <c r="A3" s="1472" t="s">
        <v>443</v>
      </c>
      <c r="B3" s="1472"/>
      <c r="C3" s="1472"/>
      <c r="D3" s="1472"/>
      <c r="E3" s="1472"/>
      <c r="F3" s="1472"/>
      <c r="G3" s="1472"/>
      <c r="H3" s="1430"/>
    </row>
    <row r="4" spans="1:12" ht="8.4" customHeight="1">
      <c r="A4" s="35"/>
      <c r="B4" s="1473"/>
      <c r="C4" s="1473"/>
      <c r="D4" s="1473"/>
      <c r="E4" s="1473"/>
      <c r="F4" s="1473"/>
      <c r="G4" s="1473"/>
      <c r="H4" s="430"/>
    </row>
    <row r="5" spans="1:12" ht="15" customHeight="1">
      <c r="A5" s="35"/>
      <c r="B5" s="31"/>
      <c r="C5" s="31"/>
      <c r="D5" s="36"/>
      <c r="E5" s="37" t="s">
        <v>11</v>
      </c>
      <c r="F5" s="37" t="s">
        <v>12</v>
      </c>
      <c r="G5" s="37" t="s">
        <v>116</v>
      </c>
      <c r="H5" s="41"/>
    </row>
    <row r="6" spans="1:12" ht="15" customHeight="1">
      <c r="A6" s="35"/>
      <c r="B6" s="38" t="s">
        <v>13</v>
      </c>
      <c r="C6" s="31" t="s">
        <v>14</v>
      </c>
      <c r="D6" s="39" t="s">
        <v>56</v>
      </c>
      <c r="E6" s="33">
        <v>5542877</v>
      </c>
      <c r="F6" s="33">
        <v>570271</v>
      </c>
      <c r="G6" s="33">
        <f>SUM(E6:F6)</f>
        <v>6113148</v>
      </c>
      <c r="H6" s="39"/>
    </row>
    <row r="7" spans="1:12" ht="15" customHeight="1">
      <c r="A7" s="35"/>
      <c r="B7" s="38" t="s">
        <v>15</v>
      </c>
      <c r="C7" s="40" t="s">
        <v>16</v>
      </c>
      <c r="D7" s="41"/>
      <c r="E7" s="34"/>
      <c r="F7" s="34"/>
      <c r="G7" s="34"/>
      <c r="H7" s="41"/>
    </row>
    <row r="8" spans="1:12" ht="15" customHeight="1">
      <c r="A8" s="35"/>
      <c r="B8" s="38"/>
      <c r="C8" s="40" t="s">
        <v>112</v>
      </c>
      <c r="D8" s="41" t="s">
        <v>56</v>
      </c>
      <c r="E8" s="34">
        <f>G79</f>
        <v>207206</v>
      </c>
      <c r="F8" s="461">
        <f>G99</f>
        <v>8268</v>
      </c>
      <c r="G8" s="34">
        <f>SUM(E8:F8)</f>
        <v>215474</v>
      </c>
      <c r="H8" s="41"/>
    </row>
    <row r="9" spans="1:12" ht="15" customHeight="1">
      <c r="A9" s="35"/>
      <c r="B9" s="42" t="s">
        <v>55</v>
      </c>
      <c r="C9" s="31" t="s">
        <v>27</v>
      </c>
      <c r="D9" s="43" t="s">
        <v>56</v>
      </c>
      <c r="E9" s="44">
        <f>SUM(E6:E8)</f>
        <v>5750083</v>
      </c>
      <c r="F9" s="44">
        <f>SUM(F6:F8)</f>
        <v>578539</v>
      </c>
      <c r="G9" s="44">
        <f>SUM(E9:F9)</f>
        <v>6328622</v>
      </c>
      <c r="H9" s="39"/>
    </row>
    <row r="10" spans="1:12" ht="15" customHeight="1">
      <c r="A10" s="35"/>
      <c r="B10" s="38"/>
      <c r="C10" s="31"/>
      <c r="D10" s="32"/>
      <c r="E10" s="32"/>
      <c r="F10" s="39"/>
      <c r="G10" s="32"/>
      <c r="H10" s="39"/>
    </row>
    <row r="11" spans="1:12" ht="15" customHeight="1">
      <c r="A11" s="33"/>
      <c r="B11" s="75" t="s">
        <v>28</v>
      </c>
      <c r="C11" s="32" t="s">
        <v>29</v>
      </c>
      <c r="D11" s="32"/>
      <c r="E11" s="32"/>
      <c r="F11" s="39"/>
      <c r="G11" s="32"/>
      <c r="H11" s="39"/>
    </row>
    <row r="12" spans="1:12" s="1" customFormat="1" ht="7.8" customHeight="1">
      <c r="A12" s="2"/>
      <c r="B12" s="3"/>
      <c r="C12" s="264"/>
      <c r="D12" s="421"/>
      <c r="E12" s="421"/>
      <c r="F12" s="421"/>
      <c r="G12" s="421"/>
      <c r="H12" s="1434"/>
    </row>
    <row r="13" spans="1:12" s="1" customFormat="1" ht="13.8" thickBot="1">
      <c r="A13" s="46"/>
      <c r="B13" s="1474" t="s">
        <v>104</v>
      </c>
      <c r="C13" s="1474"/>
      <c r="D13" s="1474"/>
      <c r="E13" s="1474"/>
      <c r="F13" s="1474"/>
      <c r="G13" s="1474"/>
      <c r="H13" s="431"/>
    </row>
    <row r="14" spans="1:12" s="1" customFormat="1" ht="14.4" thickTop="1" thickBot="1">
      <c r="A14" s="46"/>
      <c r="B14" s="262"/>
      <c r="C14" s="262" t="s">
        <v>30</v>
      </c>
      <c r="D14" s="262"/>
      <c r="E14" s="262"/>
      <c r="F14" s="262"/>
      <c r="G14" s="47" t="s">
        <v>116</v>
      </c>
      <c r="H14" s="41"/>
    </row>
    <row r="15" spans="1:12" ht="15" customHeight="1" thickTop="1">
      <c r="A15" s="1438"/>
      <c r="B15" s="16"/>
      <c r="C15" s="17" t="s">
        <v>59</v>
      </c>
      <c r="D15" s="18"/>
      <c r="E15" s="605"/>
      <c r="F15" s="605"/>
      <c r="G15" s="18"/>
      <c r="H15" s="1383"/>
      <c r="I15" s="14"/>
      <c r="J15" s="14"/>
      <c r="K15" s="14"/>
      <c r="L15" s="14"/>
    </row>
    <row r="16" spans="1:12" ht="15" customHeight="1">
      <c r="A16" s="1438" t="s">
        <v>60</v>
      </c>
      <c r="B16" s="21">
        <v>2210</v>
      </c>
      <c r="C16" s="22" t="s">
        <v>82</v>
      </c>
      <c r="D16" s="19"/>
      <c r="E16" s="605"/>
      <c r="F16" s="605"/>
      <c r="G16" s="19"/>
      <c r="H16" s="1383"/>
      <c r="I16" s="14"/>
      <c r="J16" s="14"/>
      <c r="K16" s="14"/>
      <c r="L16" s="14"/>
    </row>
    <row r="17" spans="1:12" ht="15" customHeight="1">
      <c r="A17" s="1438"/>
      <c r="B17" s="23">
        <v>1</v>
      </c>
      <c r="C17" s="24" t="s">
        <v>83</v>
      </c>
      <c r="D17" s="663"/>
      <c r="E17" s="266"/>
      <c r="F17" s="272"/>
      <c r="G17" s="664"/>
      <c r="H17" s="1384"/>
      <c r="I17" s="14"/>
      <c r="J17" s="14"/>
      <c r="K17" s="14"/>
      <c r="L17" s="14"/>
    </row>
    <row r="18" spans="1:12" ht="15" customHeight="1">
      <c r="A18" s="1438"/>
      <c r="B18" s="661">
        <v>1.0009999999999999</v>
      </c>
      <c r="C18" s="17" t="s">
        <v>333</v>
      </c>
      <c r="D18" s="272"/>
      <c r="E18" s="266"/>
      <c r="F18" s="272"/>
      <c r="G18" s="266"/>
      <c r="H18" s="1167"/>
      <c r="I18" s="14"/>
      <c r="J18" s="14"/>
      <c r="K18" s="14"/>
      <c r="L18" s="14"/>
    </row>
    <row r="19" spans="1:12" ht="15" customHeight="1">
      <c r="A19" s="1438"/>
      <c r="B19" s="16">
        <v>60</v>
      </c>
      <c r="C19" s="662" t="s">
        <v>23</v>
      </c>
      <c r="D19" s="666"/>
      <c r="E19" s="286"/>
      <c r="F19" s="272"/>
      <c r="G19" s="664"/>
      <c r="H19" s="1384"/>
      <c r="I19" s="14"/>
      <c r="J19" s="14"/>
      <c r="K19" s="14"/>
      <c r="L19" s="14"/>
    </row>
    <row r="20" spans="1:12" ht="15" customHeight="1">
      <c r="A20" s="1438"/>
      <c r="B20" s="508" t="s">
        <v>331</v>
      </c>
      <c r="C20" s="906" t="s">
        <v>269</v>
      </c>
      <c r="D20" s="292"/>
      <c r="E20" s="313"/>
      <c r="F20" s="289"/>
      <c r="G20" s="270">
        <v>5542</v>
      </c>
      <c r="H20" s="1167"/>
      <c r="I20" s="14"/>
      <c r="J20" s="14"/>
      <c r="K20" s="14"/>
      <c r="L20" s="14"/>
    </row>
    <row r="21" spans="1:12" ht="15" customHeight="1">
      <c r="A21" s="1438" t="s">
        <v>55</v>
      </c>
      <c r="B21" s="16">
        <v>60</v>
      </c>
      <c r="C21" s="662" t="s">
        <v>23</v>
      </c>
      <c r="D21" s="1381"/>
      <c r="E21" s="313"/>
      <c r="F21" s="289"/>
      <c r="G21" s="660">
        <f>SUM(G20:G20)</f>
        <v>5542</v>
      </c>
      <c r="H21" s="1385"/>
      <c r="I21" s="14"/>
      <c r="J21" s="14"/>
      <c r="K21" s="14"/>
      <c r="L21" s="14"/>
    </row>
    <row r="22" spans="1:12" ht="15" customHeight="1">
      <c r="A22" s="1438" t="s">
        <v>55</v>
      </c>
      <c r="B22" s="661">
        <v>1.0009999999999999</v>
      </c>
      <c r="C22" s="17" t="s">
        <v>333</v>
      </c>
      <c r="D22" s="26"/>
      <c r="E22" s="640"/>
      <c r="F22" s="640"/>
      <c r="G22" s="252">
        <f>G21</f>
        <v>5542</v>
      </c>
      <c r="H22" s="1386"/>
      <c r="I22" s="14"/>
      <c r="J22" s="14"/>
      <c r="K22" s="14"/>
      <c r="L22" s="14"/>
    </row>
    <row r="23" spans="1:12">
      <c r="A23" s="1438"/>
      <c r="B23" s="665"/>
      <c r="C23" s="17"/>
      <c r="D23" s="265"/>
      <c r="E23" s="265"/>
      <c r="F23" s="267"/>
      <c r="G23" s="292"/>
      <c r="H23" s="1174"/>
      <c r="I23" s="14"/>
      <c r="J23" s="14"/>
      <c r="K23" s="14"/>
      <c r="L23" s="14"/>
    </row>
    <row r="24" spans="1:12" ht="15.6" customHeight="1">
      <c r="A24" s="1438"/>
      <c r="B24" s="27">
        <v>1.1100000000000001</v>
      </c>
      <c r="C24" s="17" t="s">
        <v>334</v>
      </c>
      <c r="D24" s="666"/>
      <c r="E24" s="265"/>
      <c r="F24" s="267"/>
      <c r="G24" s="26"/>
      <c r="H24" s="1386"/>
      <c r="I24" s="14"/>
      <c r="J24" s="14"/>
      <c r="K24" s="14"/>
      <c r="L24" s="14"/>
    </row>
    <row r="25" spans="1:12" ht="15.6" customHeight="1">
      <c r="A25" s="1438"/>
      <c r="B25" s="16">
        <v>62</v>
      </c>
      <c r="C25" s="25" t="s">
        <v>335</v>
      </c>
      <c r="D25" s="26"/>
      <c r="E25" s="536"/>
      <c r="F25" s="536"/>
      <c r="G25" s="26"/>
      <c r="H25" s="1386"/>
      <c r="I25" s="14"/>
      <c r="J25" s="14"/>
      <c r="K25" s="14"/>
      <c r="L25" s="14"/>
    </row>
    <row r="26" spans="1:12" ht="15.6" customHeight="1">
      <c r="A26" s="1438"/>
      <c r="B26" s="508" t="s">
        <v>336</v>
      </c>
      <c r="C26" s="25" t="s">
        <v>269</v>
      </c>
      <c r="D26" s="666"/>
      <c r="E26" s="313"/>
      <c r="F26" s="269"/>
      <c r="G26" s="252">
        <f>23495-3200</f>
        <v>20295</v>
      </c>
      <c r="H26" s="1386"/>
      <c r="I26" s="14"/>
      <c r="J26" s="14"/>
      <c r="K26" s="14"/>
      <c r="L26" s="14"/>
    </row>
    <row r="27" spans="1:12" ht="15.6" customHeight="1">
      <c r="A27" s="1438" t="s">
        <v>55</v>
      </c>
      <c r="B27" s="16">
        <v>62</v>
      </c>
      <c r="C27" s="25" t="s">
        <v>335</v>
      </c>
      <c r="D27" s="26"/>
      <c r="E27" s="543"/>
      <c r="F27" s="271"/>
      <c r="G27" s="1265">
        <f>SUM(G26:G26)</f>
        <v>20295</v>
      </c>
      <c r="H27" s="1386"/>
      <c r="I27" s="14"/>
      <c r="J27" s="14"/>
      <c r="K27" s="14"/>
      <c r="L27" s="14"/>
    </row>
    <row r="28" spans="1:12">
      <c r="A28" s="1438"/>
      <c r="B28" s="16"/>
      <c r="C28" s="25"/>
      <c r="D28" s="20"/>
      <c r="E28" s="605"/>
      <c r="F28" s="287"/>
      <c r="G28" s="19"/>
      <c r="H28" s="1383"/>
      <c r="I28" s="14"/>
      <c r="J28" s="14"/>
      <c r="K28" s="14"/>
      <c r="L28" s="14"/>
    </row>
    <row r="29" spans="1:12" ht="15.6" customHeight="1">
      <c r="A29" s="1438"/>
      <c r="B29" s="16">
        <v>63</v>
      </c>
      <c r="C29" s="25" t="s">
        <v>337</v>
      </c>
      <c r="D29" s="666"/>
      <c r="E29" s="286"/>
      <c r="F29" s="288"/>
      <c r="G29" s="664"/>
      <c r="H29" s="1384"/>
      <c r="I29" s="14"/>
      <c r="J29" s="14"/>
      <c r="K29" s="14"/>
      <c r="L29" s="14"/>
    </row>
    <row r="30" spans="1:12" ht="15.6" customHeight="1">
      <c r="A30" s="1438"/>
      <c r="B30" s="16">
        <v>71</v>
      </c>
      <c r="C30" s="25" t="s">
        <v>338</v>
      </c>
      <c r="D30" s="666"/>
      <c r="E30" s="265"/>
      <c r="F30" s="288"/>
      <c r="G30" s="664"/>
      <c r="H30" s="1384"/>
      <c r="I30" s="14"/>
      <c r="J30" s="14"/>
      <c r="K30" s="14"/>
      <c r="L30" s="14"/>
    </row>
    <row r="31" spans="1:12" ht="15.6" customHeight="1">
      <c r="A31" s="1438"/>
      <c r="B31" s="28" t="s">
        <v>496</v>
      </c>
      <c r="C31" s="25" t="s">
        <v>269</v>
      </c>
      <c r="D31" s="666"/>
      <c r="E31" s="270"/>
      <c r="F31" s="289"/>
      <c r="G31" s="252">
        <f>10200-1300</f>
        <v>8900</v>
      </c>
      <c r="H31" s="1386"/>
      <c r="I31" s="14"/>
      <c r="J31" s="14"/>
      <c r="K31" s="14"/>
      <c r="L31" s="14"/>
    </row>
    <row r="32" spans="1:12" ht="15.6" customHeight="1">
      <c r="A32" s="1438" t="s">
        <v>55</v>
      </c>
      <c r="B32" s="16">
        <v>71</v>
      </c>
      <c r="C32" s="25" t="s">
        <v>338</v>
      </c>
      <c r="D32" s="666"/>
      <c r="E32" s="315"/>
      <c r="F32" s="316"/>
      <c r="G32" s="1265">
        <f>SUM(G31:G31)</f>
        <v>8900</v>
      </c>
      <c r="H32" s="1386"/>
      <c r="I32" s="14"/>
      <c r="J32" s="14"/>
      <c r="K32" s="14"/>
      <c r="L32" s="14"/>
    </row>
    <row r="33" spans="1:12">
      <c r="A33" s="1438"/>
      <c r="B33" s="16"/>
      <c r="C33" s="25"/>
      <c r="D33" s="666"/>
      <c r="E33" s="292"/>
      <c r="F33" s="288"/>
      <c r="G33" s="26"/>
      <c r="H33" s="1386"/>
      <c r="I33" s="14"/>
      <c r="J33" s="14"/>
      <c r="K33" s="14"/>
      <c r="L33" s="14"/>
    </row>
    <row r="34" spans="1:12" ht="15.6" customHeight="1">
      <c r="A34" s="1438"/>
      <c r="B34" s="16">
        <v>72</v>
      </c>
      <c r="C34" s="25" t="s">
        <v>339</v>
      </c>
      <c r="D34" s="666"/>
      <c r="E34" s="292"/>
      <c r="F34" s="267"/>
      <c r="G34" s="26"/>
      <c r="H34" s="1386"/>
      <c r="I34" s="14"/>
      <c r="J34" s="14"/>
      <c r="K34" s="14"/>
      <c r="L34" s="14"/>
    </row>
    <row r="35" spans="1:12" ht="15.6" customHeight="1">
      <c r="A35" s="1438"/>
      <c r="B35" s="508" t="s">
        <v>497</v>
      </c>
      <c r="C35" s="25" t="s">
        <v>269</v>
      </c>
      <c r="D35" s="666"/>
      <c r="E35" s="270"/>
      <c r="F35" s="289"/>
      <c r="G35" s="252">
        <v>4800</v>
      </c>
      <c r="H35" s="1386"/>
      <c r="I35" s="14"/>
      <c r="J35" s="14"/>
      <c r="K35" s="14"/>
      <c r="L35" s="14"/>
    </row>
    <row r="36" spans="1:12" ht="15.6" customHeight="1">
      <c r="A36" s="1438" t="s">
        <v>55</v>
      </c>
      <c r="B36" s="16">
        <v>72</v>
      </c>
      <c r="C36" s="25" t="s">
        <v>339</v>
      </c>
      <c r="D36" s="666"/>
      <c r="E36" s="268"/>
      <c r="F36" s="271"/>
      <c r="G36" s="1265">
        <f>SUM(G35:G35)</f>
        <v>4800</v>
      </c>
      <c r="H36" s="1386"/>
      <c r="I36" s="14"/>
      <c r="J36" s="14"/>
      <c r="K36" s="14"/>
      <c r="L36" s="14"/>
    </row>
    <row r="37" spans="1:12">
      <c r="A37" s="1438"/>
      <c r="B37" s="16"/>
      <c r="C37" s="25"/>
      <c r="D37" s="666"/>
      <c r="E37" s="292"/>
      <c r="F37" s="288"/>
      <c r="G37" s="26"/>
      <c r="H37" s="1386"/>
      <c r="I37" s="14"/>
      <c r="J37" s="14"/>
      <c r="K37" s="14"/>
      <c r="L37" s="14"/>
    </row>
    <row r="38" spans="1:12" ht="15.6" customHeight="1">
      <c r="A38" s="1438"/>
      <c r="B38" s="16">
        <v>73</v>
      </c>
      <c r="C38" s="25" t="s">
        <v>340</v>
      </c>
      <c r="D38" s="666"/>
      <c r="E38" s="265"/>
      <c r="F38" s="288"/>
      <c r="G38" s="26"/>
      <c r="H38" s="1386"/>
      <c r="I38" s="14"/>
      <c r="J38" s="14"/>
      <c r="K38" s="14"/>
      <c r="L38" s="14"/>
    </row>
    <row r="39" spans="1:12" ht="15.6" customHeight="1">
      <c r="A39" s="1438"/>
      <c r="B39" s="508" t="s">
        <v>498</v>
      </c>
      <c r="C39" s="25" t="s">
        <v>269</v>
      </c>
      <c r="D39" s="666"/>
      <c r="E39" s="270"/>
      <c r="F39" s="269"/>
      <c r="G39" s="667">
        <v>14241</v>
      </c>
      <c r="H39" s="1387"/>
      <c r="I39" s="14"/>
      <c r="J39" s="14"/>
      <c r="K39" s="14"/>
      <c r="L39" s="14"/>
    </row>
    <row r="40" spans="1:12" ht="15.6" customHeight="1">
      <c r="A40" s="1438" t="s">
        <v>55</v>
      </c>
      <c r="B40" s="16">
        <v>73</v>
      </c>
      <c r="C40" s="25" t="s">
        <v>340</v>
      </c>
      <c r="D40" s="666"/>
      <c r="E40" s="268"/>
      <c r="F40" s="271"/>
      <c r="G40" s="1265">
        <f>SUM(G39:G39)</f>
        <v>14241</v>
      </c>
      <c r="H40" s="1386"/>
      <c r="I40" s="14"/>
      <c r="J40" s="14"/>
      <c r="K40" s="14"/>
      <c r="L40" s="14"/>
    </row>
    <row r="41" spans="1:12">
      <c r="A41" s="1438"/>
      <c r="B41" s="16"/>
      <c r="C41" s="25"/>
      <c r="D41" s="666"/>
      <c r="E41" s="265"/>
      <c r="F41" s="267"/>
      <c r="G41" s="26"/>
      <c r="H41" s="1386"/>
      <c r="I41" s="14"/>
      <c r="J41" s="14"/>
      <c r="K41" s="14"/>
      <c r="L41" s="14"/>
    </row>
    <row r="42" spans="1:12" ht="15.6" customHeight="1">
      <c r="A42" s="1438"/>
      <c r="B42" s="16">
        <v>74</v>
      </c>
      <c r="C42" s="25" t="s">
        <v>341</v>
      </c>
      <c r="D42" s="666"/>
      <c r="E42" s="265"/>
      <c r="F42" s="267"/>
      <c r="G42" s="666"/>
      <c r="H42" s="1387"/>
      <c r="I42" s="14"/>
      <c r="J42" s="14"/>
      <c r="K42" s="14"/>
      <c r="L42" s="14"/>
    </row>
    <row r="43" spans="1:12" ht="15.6" customHeight="1">
      <c r="A43" s="1438"/>
      <c r="B43" s="508" t="s">
        <v>499</v>
      </c>
      <c r="C43" s="25" t="s">
        <v>269</v>
      </c>
      <c r="D43" s="26"/>
      <c r="E43" s="270"/>
      <c r="F43" s="269"/>
      <c r="G43" s="252">
        <v>5500</v>
      </c>
      <c r="H43" s="1386"/>
      <c r="I43" s="14"/>
      <c r="J43" s="14"/>
      <c r="K43" s="14"/>
      <c r="L43" s="14"/>
    </row>
    <row r="44" spans="1:12" ht="15.6" customHeight="1">
      <c r="A44" s="1438" t="s">
        <v>55</v>
      </c>
      <c r="B44" s="16">
        <v>74</v>
      </c>
      <c r="C44" s="25" t="s">
        <v>341</v>
      </c>
      <c r="D44" s="1382"/>
      <c r="E44" s="252"/>
      <c r="F44" s="640"/>
      <c r="G44" s="1078">
        <f>SUM(G43:G43)</f>
        <v>5500</v>
      </c>
      <c r="H44" s="1386"/>
      <c r="I44" s="14"/>
      <c r="J44" s="14"/>
      <c r="K44" s="14"/>
      <c r="L44" s="14"/>
    </row>
    <row r="45" spans="1:12" ht="15.6" customHeight="1">
      <c r="A45" s="1438" t="s">
        <v>55</v>
      </c>
      <c r="B45" s="16">
        <v>63</v>
      </c>
      <c r="C45" s="25" t="s">
        <v>337</v>
      </c>
      <c r="D45" s="288"/>
      <c r="E45" s="315"/>
      <c r="F45" s="316"/>
      <c r="G45" s="268">
        <f>G44+G40+G36+G32</f>
        <v>33441</v>
      </c>
      <c r="H45" s="1163" t="s">
        <v>218</v>
      </c>
      <c r="I45" s="14"/>
      <c r="J45" s="14"/>
      <c r="K45" s="14"/>
      <c r="L45" s="14"/>
    </row>
    <row r="46" spans="1:12">
      <c r="A46" s="1438"/>
      <c r="B46" s="16"/>
      <c r="C46" s="25"/>
      <c r="D46" s="288"/>
      <c r="E46" s="292"/>
      <c r="F46" s="288"/>
      <c r="G46" s="265"/>
      <c r="H46" s="1163"/>
      <c r="I46" s="14"/>
      <c r="J46" s="14"/>
      <c r="K46" s="14"/>
      <c r="L46" s="14"/>
    </row>
    <row r="47" spans="1:12" ht="26.4">
      <c r="A47" s="917" t="s">
        <v>221</v>
      </c>
      <c r="B47" s="16">
        <v>78</v>
      </c>
      <c r="C47" s="25" t="s">
        <v>586</v>
      </c>
      <c r="D47" s="288"/>
      <c r="E47" s="292"/>
      <c r="F47" s="288"/>
      <c r="G47" s="265"/>
      <c r="H47" s="1163"/>
      <c r="I47" s="14"/>
      <c r="J47" s="14"/>
      <c r="K47" s="14"/>
      <c r="L47" s="14"/>
    </row>
    <row r="48" spans="1:12" ht="15.6" customHeight="1">
      <c r="A48" s="1438"/>
      <c r="B48" s="16" t="s">
        <v>587</v>
      </c>
      <c r="C48" s="25" t="s">
        <v>107</v>
      </c>
      <c r="D48" s="288"/>
      <c r="E48" s="313"/>
      <c r="F48" s="289"/>
      <c r="G48" s="270">
        <f>29269+13608</f>
        <v>42877</v>
      </c>
      <c r="H48" s="1163" t="s">
        <v>219</v>
      </c>
      <c r="I48" s="14"/>
      <c r="J48" s="14"/>
      <c r="K48" s="14"/>
      <c r="L48" s="14"/>
    </row>
    <row r="49" spans="1:12" ht="26.4">
      <c r="A49" s="1438" t="s">
        <v>55</v>
      </c>
      <c r="B49" s="16">
        <v>78</v>
      </c>
      <c r="C49" s="25" t="s">
        <v>586</v>
      </c>
      <c r="D49" s="288"/>
      <c r="E49" s="313"/>
      <c r="F49" s="289"/>
      <c r="G49" s="270">
        <f>G48</f>
        <v>42877</v>
      </c>
      <c r="H49" s="1163"/>
      <c r="I49" s="14"/>
      <c r="J49" s="14"/>
      <c r="K49" s="14"/>
      <c r="L49" s="14"/>
    </row>
    <row r="50" spans="1:12" ht="15.6" customHeight="1">
      <c r="A50" s="509" t="s">
        <v>55</v>
      </c>
      <c r="B50" s="1388">
        <v>1.1100000000000001</v>
      </c>
      <c r="C50" s="1389" t="s">
        <v>334</v>
      </c>
      <c r="D50" s="289"/>
      <c r="E50" s="315"/>
      <c r="F50" s="316"/>
      <c r="G50" s="268">
        <f>G45+G27+G49</f>
        <v>96613</v>
      </c>
      <c r="H50" s="1163"/>
      <c r="I50" s="14"/>
      <c r="J50" s="14"/>
      <c r="K50" s="14"/>
      <c r="L50" s="14"/>
    </row>
    <row r="51" spans="1:12">
      <c r="A51" s="1438"/>
      <c r="B51" s="27"/>
      <c r="C51" s="17"/>
      <c r="D51" s="288"/>
      <c r="E51" s="292"/>
      <c r="F51" s="288"/>
      <c r="G51" s="265"/>
      <c r="H51" s="1163"/>
      <c r="I51" s="14"/>
      <c r="J51" s="14"/>
      <c r="K51" s="14"/>
      <c r="L51" s="14"/>
    </row>
    <row r="52" spans="1:12" ht="15" customHeight="1">
      <c r="A52" s="1438"/>
      <c r="B52" s="27">
        <v>1.8</v>
      </c>
      <c r="C52" s="17" t="s">
        <v>24</v>
      </c>
      <c r="D52" s="288"/>
      <c r="E52" s="292"/>
      <c r="F52" s="288"/>
      <c r="G52" s="265"/>
      <c r="H52" s="1163"/>
      <c r="I52" s="14"/>
      <c r="J52" s="14"/>
      <c r="K52" s="14"/>
      <c r="L52" s="14"/>
    </row>
    <row r="53" spans="1:12" ht="15" customHeight="1">
      <c r="A53" s="1438"/>
      <c r="B53" s="16">
        <v>64</v>
      </c>
      <c r="C53" s="25" t="s">
        <v>342</v>
      </c>
      <c r="D53" s="288"/>
      <c r="E53" s="292"/>
      <c r="F53" s="288"/>
      <c r="G53" s="265"/>
      <c r="H53" s="1163"/>
      <c r="I53" s="14"/>
      <c r="J53" s="14"/>
      <c r="K53" s="14"/>
      <c r="L53" s="14"/>
    </row>
    <row r="54" spans="1:12" ht="15" customHeight="1">
      <c r="A54" s="1438"/>
      <c r="B54" s="28">
        <v>59</v>
      </c>
      <c r="C54" s="25" t="s">
        <v>335</v>
      </c>
      <c r="D54" s="26"/>
      <c r="E54" s="536"/>
      <c r="F54" s="536"/>
      <c r="G54" s="26"/>
      <c r="H54" s="1386"/>
      <c r="I54" s="14"/>
      <c r="J54" s="14"/>
      <c r="K54" s="14"/>
      <c r="L54" s="14"/>
    </row>
    <row r="55" spans="1:12" ht="15" customHeight="1">
      <c r="A55" s="1438"/>
      <c r="B55" s="253" t="s">
        <v>343</v>
      </c>
      <c r="C55" s="906" t="s">
        <v>266</v>
      </c>
      <c r="D55" s="20"/>
      <c r="E55" s="385"/>
      <c r="F55" s="385"/>
      <c r="G55" s="660">
        <v>44500</v>
      </c>
      <c r="H55" s="1385" t="s">
        <v>228</v>
      </c>
      <c r="I55" s="14"/>
      <c r="J55" s="14"/>
      <c r="K55" s="14"/>
      <c r="L55" s="14"/>
    </row>
    <row r="56" spans="1:12" ht="15" customHeight="1">
      <c r="A56" s="1438" t="s">
        <v>55</v>
      </c>
      <c r="B56" s="28">
        <v>59</v>
      </c>
      <c r="C56" s="25" t="s">
        <v>335</v>
      </c>
      <c r="D56" s="20"/>
      <c r="E56" s="710"/>
      <c r="F56" s="710"/>
      <c r="G56" s="1197">
        <f t="shared" ref="G56" si="0">SUM(G55:G55)</f>
        <v>44500</v>
      </c>
      <c r="H56" s="1385"/>
      <c r="I56" s="14"/>
      <c r="J56" s="14"/>
      <c r="K56" s="14"/>
      <c r="L56" s="14"/>
    </row>
    <row r="57" spans="1:12" ht="15" customHeight="1">
      <c r="A57" s="1438" t="s">
        <v>55</v>
      </c>
      <c r="B57" s="16">
        <v>64</v>
      </c>
      <c r="C57" s="25" t="s">
        <v>342</v>
      </c>
      <c r="D57" s="20"/>
      <c r="E57" s="710"/>
      <c r="F57" s="710"/>
      <c r="G57" s="1197">
        <f>G56</f>
        <v>44500</v>
      </c>
      <c r="H57" s="1385"/>
      <c r="I57" s="14"/>
      <c r="J57" s="14"/>
      <c r="K57" s="14"/>
      <c r="L57" s="14"/>
    </row>
    <row r="58" spans="1:12" ht="15" customHeight="1">
      <c r="A58" s="1438" t="s">
        <v>55</v>
      </c>
      <c r="B58" s="27">
        <v>1.8</v>
      </c>
      <c r="C58" s="17" t="s">
        <v>24</v>
      </c>
      <c r="D58" s="20"/>
      <c r="E58" s="710"/>
      <c r="F58" s="710"/>
      <c r="G58" s="1197">
        <f>G57</f>
        <v>44500</v>
      </c>
      <c r="H58" s="1385"/>
      <c r="I58" s="14"/>
      <c r="J58" s="14"/>
      <c r="K58" s="14"/>
      <c r="L58" s="14"/>
    </row>
    <row r="59" spans="1:12" ht="15" customHeight="1">
      <c r="A59" s="1438" t="s">
        <v>55</v>
      </c>
      <c r="B59" s="23">
        <v>1</v>
      </c>
      <c r="C59" s="24" t="s">
        <v>83</v>
      </c>
      <c r="D59" s="20"/>
      <c r="E59" s="710"/>
      <c r="F59" s="710"/>
      <c r="G59" s="1197">
        <f>G58+G50+G22</f>
        <v>146655</v>
      </c>
      <c r="H59" s="1385"/>
      <c r="I59" s="14"/>
      <c r="J59" s="14"/>
      <c r="K59" s="14"/>
      <c r="L59" s="14"/>
    </row>
    <row r="60" spans="1:12">
      <c r="A60" s="1438"/>
      <c r="B60" s="23"/>
      <c r="C60" s="24"/>
      <c r="D60" s="20"/>
      <c r="E60" s="501"/>
      <c r="F60" s="501"/>
      <c r="G60" s="20"/>
      <c r="H60" s="1385"/>
      <c r="I60" s="14"/>
      <c r="J60" s="14"/>
      <c r="K60" s="14"/>
      <c r="L60" s="14"/>
    </row>
    <row r="61" spans="1:12" ht="15" customHeight="1">
      <c r="A61" s="1438"/>
      <c r="B61" s="23">
        <v>3</v>
      </c>
      <c r="C61" s="25" t="s">
        <v>654</v>
      </c>
      <c r="D61" s="20"/>
      <c r="E61" s="501"/>
      <c r="F61" s="501"/>
      <c r="G61" s="20"/>
      <c r="H61" s="1385"/>
      <c r="I61" s="14"/>
      <c r="J61" s="14"/>
      <c r="K61" s="14"/>
      <c r="L61" s="14"/>
    </row>
    <row r="62" spans="1:12" ht="15" customHeight="1">
      <c r="A62" s="1438"/>
      <c r="B62" s="27">
        <v>3.8</v>
      </c>
      <c r="C62" s="17" t="s">
        <v>24</v>
      </c>
      <c r="D62" s="20"/>
      <c r="E62" s="501"/>
      <c r="F62" s="501"/>
      <c r="G62" s="20"/>
      <c r="H62" s="1385"/>
      <c r="I62" s="14"/>
      <c r="J62" s="14"/>
      <c r="K62" s="14"/>
      <c r="L62" s="14"/>
    </row>
    <row r="63" spans="1:12" ht="15" customHeight="1">
      <c r="A63" s="1438"/>
      <c r="B63" s="23">
        <v>60</v>
      </c>
      <c r="C63" s="24" t="s">
        <v>650</v>
      </c>
      <c r="D63" s="20"/>
      <c r="E63" s="501"/>
      <c r="F63" s="501"/>
      <c r="G63" s="20"/>
      <c r="H63" s="1385"/>
      <c r="I63" s="14"/>
      <c r="J63" s="14"/>
      <c r="K63" s="14"/>
      <c r="L63" s="14"/>
    </row>
    <row r="64" spans="1:12" ht="15" customHeight="1">
      <c r="A64" s="1438"/>
      <c r="B64" s="23">
        <v>61</v>
      </c>
      <c r="C64" s="24" t="s">
        <v>651</v>
      </c>
      <c r="D64" s="20"/>
      <c r="E64" s="501"/>
      <c r="F64" s="501"/>
      <c r="G64" s="20"/>
      <c r="H64" s="1385"/>
      <c r="I64" s="14"/>
      <c r="J64" s="14"/>
      <c r="K64" s="14"/>
      <c r="L64" s="14"/>
    </row>
    <row r="65" spans="1:12" ht="15" customHeight="1">
      <c r="A65" s="1438"/>
      <c r="B65" s="23" t="s">
        <v>652</v>
      </c>
      <c r="C65" s="24" t="s">
        <v>653</v>
      </c>
      <c r="D65" s="20"/>
      <c r="E65" s="501"/>
      <c r="F65" s="501"/>
      <c r="G65" s="20">
        <v>16851</v>
      </c>
      <c r="H65" s="1385" t="s">
        <v>228</v>
      </c>
      <c r="I65" s="14"/>
      <c r="J65" s="14"/>
      <c r="K65" s="14"/>
      <c r="L65" s="14"/>
    </row>
    <row r="66" spans="1:12" ht="15" customHeight="1">
      <c r="A66" s="1438" t="s">
        <v>55</v>
      </c>
      <c r="B66" s="23">
        <v>61</v>
      </c>
      <c r="C66" s="24" t="s">
        <v>651</v>
      </c>
      <c r="D66" s="20"/>
      <c r="E66" s="710"/>
      <c r="F66" s="710"/>
      <c r="G66" s="1197">
        <f>G65</f>
        <v>16851</v>
      </c>
      <c r="H66" s="1385"/>
      <c r="I66" s="14"/>
      <c r="J66" s="14"/>
      <c r="K66" s="14"/>
      <c r="L66" s="14"/>
    </row>
    <row r="67" spans="1:12" ht="15" customHeight="1">
      <c r="A67" s="1438" t="s">
        <v>55</v>
      </c>
      <c r="B67" s="23">
        <v>60</v>
      </c>
      <c r="C67" s="24" t="s">
        <v>650</v>
      </c>
      <c r="D67" s="20"/>
      <c r="E67" s="710"/>
      <c r="F67" s="710"/>
      <c r="G67" s="1197">
        <f>G66</f>
        <v>16851</v>
      </c>
      <c r="H67" s="1385"/>
      <c r="I67" s="14"/>
      <c r="J67" s="14"/>
      <c r="K67" s="14"/>
      <c r="L67" s="14"/>
    </row>
    <row r="68" spans="1:12" ht="15" customHeight="1">
      <c r="A68" s="1438" t="s">
        <v>55</v>
      </c>
      <c r="B68" s="27">
        <v>3.8</v>
      </c>
      <c r="C68" s="17" t="s">
        <v>24</v>
      </c>
      <c r="D68" s="20"/>
      <c r="E68" s="710"/>
      <c r="F68" s="710"/>
      <c r="G68" s="1197">
        <f>G67</f>
        <v>16851</v>
      </c>
      <c r="H68" s="1385"/>
      <c r="I68" s="14"/>
      <c r="J68" s="14"/>
      <c r="K68" s="14"/>
      <c r="L68" s="14"/>
    </row>
    <row r="69" spans="1:12" ht="15" customHeight="1">
      <c r="A69" s="1438" t="s">
        <v>55</v>
      </c>
      <c r="B69" s="23">
        <v>3</v>
      </c>
      <c r="C69" s="25" t="s">
        <v>654</v>
      </c>
      <c r="D69" s="20"/>
      <c r="E69" s="710"/>
      <c r="F69" s="710"/>
      <c r="G69" s="1197">
        <f>G68</f>
        <v>16851</v>
      </c>
      <c r="H69" s="1385"/>
      <c r="I69" s="14"/>
      <c r="J69" s="14"/>
      <c r="K69" s="14"/>
      <c r="L69" s="14"/>
    </row>
    <row r="70" spans="1:12">
      <c r="A70" s="1438"/>
      <c r="B70" s="23"/>
      <c r="C70" s="25"/>
      <c r="D70" s="20"/>
      <c r="E70" s="501"/>
      <c r="F70" s="501"/>
      <c r="G70" s="20"/>
      <c r="H70" s="1385"/>
      <c r="I70" s="14"/>
      <c r="J70" s="14"/>
      <c r="K70" s="14"/>
      <c r="L70" s="14"/>
    </row>
    <row r="71" spans="1:12" ht="15" customHeight="1">
      <c r="A71" s="1438"/>
      <c r="B71" s="23">
        <v>6</v>
      </c>
      <c r="C71" s="25" t="s">
        <v>178</v>
      </c>
      <c r="D71" s="267"/>
      <c r="E71" s="265"/>
      <c r="F71" s="267"/>
      <c r="G71" s="265"/>
      <c r="H71" s="1167"/>
      <c r="I71" s="14"/>
      <c r="J71" s="14"/>
      <c r="K71" s="14"/>
      <c r="L71" s="14"/>
    </row>
    <row r="72" spans="1:12" ht="15" customHeight="1">
      <c r="A72" s="1438"/>
      <c r="B72" s="27">
        <v>6.101</v>
      </c>
      <c r="C72" s="17" t="s">
        <v>345</v>
      </c>
      <c r="D72" s="288"/>
      <c r="E72" s="292"/>
      <c r="F72" s="288"/>
      <c r="G72" s="292"/>
      <c r="H72" s="1174"/>
      <c r="I72" s="14"/>
      <c r="J72" s="14"/>
      <c r="K72" s="14"/>
      <c r="L72" s="14"/>
    </row>
    <row r="73" spans="1:12" ht="15" customHeight="1">
      <c r="A73" s="1438"/>
      <c r="B73" s="907">
        <v>15</v>
      </c>
      <c r="C73" s="32" t="s">
        <v>265</v>
      </c>
      <c r="D73" s="26"/>
      <c r="E73" s="293"/>
      <c r="F73" s="293"/>
      <c r="G73" s="664"/>
      <c r="H73" s="1384"/>
      <c r="I73" s="14"/>
      <c r="J73" s="14"/>
      <c r="K73" s="14"/>
      <c r="L73" s="14"/>
    </row>
    <row r="74" spans="1:12" ht="15" customHeight="1">
      <c r="A74" s="1438"/>
      <c r="B74" s="16" t="s">
        <v>500</v>
      </c>
      <c r="C74" s="25" t="s">
        <v>501</v>
      </c>
      <c r="D74" s="267"/>
      <c r="E74" s="270"/>
      <c r="F74" s="269"/>
      <c r="G74" s="270">
        <v>43700</v>
      </c>
      <c r="H74" s="1163" t="s">
        <v>227</v>
      </c>
      <c r="I74" s="14"/>
      <c r="J74" s="14"/>
      <c r="K74" s="14"/>
      <c r="L74" s="14"/>
    </row>
    <row r="75" spans="1:12" ht="15" customHeight="1">
      <c r="A75" s="1438" t="s">
        <v>55</v>
      </c>
      <c r="B75" s="907">
        <v>15</v>
      </c>
      <c r="C75" s="201" t="s">
        <v>265</v>
      </c>
      <c r="D75" s="20"/>
      <c r="E75" s="385"/>
      <c r="F75" s="385"/>
      <c r="G75" s="660">
        <f>G74</f>
        <v>43700</v>
      </c>
      <c r="H75" s="1385"/>
      <c r="I75" s="14"/>
      <c r="J75" s="14"/>
      <c r="K75" s="14"/>
      <c r="L75" s="14"/>
    </row>
    <row r="76" spans="1:12" ht="15" customHeight="1">
      <c r="A76" s="1438" t="s">
        <v>55</v>
      </c>
      <c r="B76" s="27">
        <v>6.101</v>
      </c>
      <c r="C76" s="17" t="s">
        <v>345</v>
      </c>
      <c r="D76" s="26"/>
      <c r="E76" s="640"/>
      <c r="F76" s="640"/>
      <c r="G76" s="252">
        <f>G75</f>
        <v>43700</v>
      </c>
      <c r="H76" s="1386"/>
      <c r="I76" s="14"/>
      <c r="J76" s="14"/>
      <c r="K76" s="14"/>
      <c r="L76" s="14"/>
    </row>
    <row r="77" spans="1:12" ht="15" customHeight="1">
      <c r="A77" s="1438" t="s">
        <v>55</v>
      </c>
      <c r="B77" s="23">
        <v>6</v>
      </c>
      <c r="C77" s="25" t="s">
        <v>178</v>
      </c>
      <c r="D77" s="20"/>
      <c r="E77" s="385"/>
      <c r="F77" s="385"/>
      <c r="G77" s="660">
        <f>G76</f>
        <v>43700</v>
      </c>
      <c r="H77" s="1385"/>
      <c r="I77" s="14"/>
      <c r="J77" s="14"/>
      <c r="K77" s="14"/>
      <c r="L77" s="14"/>
    </row>
    <row r="78" spans="1:12" ht="15" customHeight="1">
      <c r="A78" s="509" t="s">
        <v>55</v>
      </c>
      <c r="B78" s="908">
        <v>2210</v>
      </c>
      <c r="C78" s="909" t="s">
        <v>82</v>
      </c>
      <c r="D78" s="289"/>
      <c r="E78" s="313"/>
      <c r="F78" s="289"/>
      <c r="G78" s="270">
        <f>G77+G59+G69</f>
        <v>207206</v>
      </c>
      <c r="H78" s="1167"/>
      <c r="I78" s="14"/>
      <c r="J78" s="14"/>
      <c r="K78" s="14"/>
      <c r="L78" s="14"/>
    </row>
    <row r="79" spans="1:12" ht="15" customHeight="1">
      <c r="A79" s="910" t="s">
        <v>55</v>
      </c>
      <c r="B79" s="30"/>
      <c r="C79" s="911" t="s">
        <v>59</v>
      </c>
      <c r="D79" s="730"/>
      <c r="E79" s="640"/>
      <c r="F79" s="640"/>
      <c r="G79" s="730">
        <f>G78</f>
        <v>207206</v>
      </c>
      <c r="H79" s="831"/>
      <c r="I79" s="14"/>
      <c r="J79" s="14"/>
      <c r="K79" s="14"/>
      <c r="L79" s="14"/>
    </row>
    <row r="80" spans="1:12">
      <c r="A80" s="1438"/>
      <c r="B80" s="16"/>
      <c r="C80" s="17"/>
      <c r="D80" s="150"/>
      <c r="E80" s="536"/>
      <c r="F80" s="536"/>
      <c r="G80" s="150"/>
      <c r="H80" s="831"/>
      <c r="I80" s="14"/>
      <c r="J80" s="14"/>
      <c r="K80" s="14"/>
      <c r="L80" s="14"/>
    </row>
    <row r="81" spans="1:12">
      <c r="A81" s="1438"/>
      <c r="B81" s="16"/>
      <c r="C81" s="203" t="s">
        <v>18</v>
      </c>
      <c r="D81" s="267"/>
      <c r="E81" s="292"/>
      <c r="F81" s="267"/>
      <c r="G81" s="265"/>
      <c r="H81" s="1163"/>
      <c r="I81" s="14"/>
      <c r="J81" s="14"/>
      <c r="K81" s="14"/>
      <c r="L81" s="14"/>
    </row>
    <row r="82" spans="1:12" ht="26.4">
      <c r="A82" s="1438" t="s">
        <v>60</v>
      </c>
      <c r="B82" s="185">
        <v>4210</v>
      </c>
      <c r="C82" s="163" t="s">
        <v>502</v>
      </c>
      <c r="D82" s="267"/>
      <c r="E82" s="292"/>
      <c r="F82" s="267"/>
      <c r="G82" s="265"/>
      <c r="H82" s="1163"/>
      <c r="I82" s="14"/>
      <c r="J82" s="14"/>
      <c r="K82" s="14"/>
      <c r="L82" s="14"/>
    </row>
    <row r="83" spans="1:12">
      <c r="A83" s="200"/>
      <c r="B83" s="187">
        <v>1</v>
      </c>
      <c r="C83" s="164" t="s">
        <v>133</v>
      </c>
      <c r="D83" s="267"/>
      <c r="E83" s="265"/>
      <c r="F83" s="267"/>
      <c r="G83" s="265"/>
      <c r="H83" s="1163"/>
      <c r="I83" s="14"/>
      <c r="J83" s="14"/>
      <c r="K83" s="14"/>
      <c r="L83" s="14"/>
    </row>
    <row r="84" spans="1:12">
      <c r="A84" s="200"/>
      <c r="B84" s="202">
        <v>1.1100000000000001</v>
      </c>
      <c r="C84" s="163" t="s">
        <v>134</v>
      </c>
      <c r="D84" s="267"/>
      <c r="E84" s="265"/>
      <c r="F84" s="267"/>
      <c r="G84" s="265"/>
      <c r="H84" s="1163"/>
      <c r="I84" s="14"/>
      <c r="J84" s="14"/>
      <c r="K84" s="14"/>
      <c r="L84" s="14"/>
    </row>
    <row r="85" spans="1:12" ht="30" customHeight="1">
      <c r="A85" s="1392" t="s">
        <v>221</v>
      </c>
      <c r="B85" s="188">
        <v>61</v>
      </c>
      <c r="C85" s="164" t="s">
        <v>588</v>
      </c>
      <c r="D85" s="267"/>
      <c r="E85" s="265"/>
      <c r="F85" s="267"/>
      <c r="G85" s="265"/>
      <c r="H85" s="1163"/>
      <c r="I85" s="14"/>
      <c r="J85" s="14"/>
      <c r="K85" s="14"/>
      <c r="L85" s="14"/>
    </row>
    <row r="86" spans="1:12" ht="28.2" customHeight="1">
      <c r="A86" s="200"/>
      <c r="B86" s="188" t="s">
        <v>148</v>
      </c>
      <c r="C86" s="164" t="s">
        <v>589</v>
      </c>
      <c r="D86" s="267"/>
      <c r="E86" s="270"/>
      <c r="F86" s="269"/>
      <c r="G86" s="270">
        <v>1000</v>
      </c>
      <c r="H86" s="1163"/>
      <c r="I86" s="14"/>
      <c r="J86" s="14"/>
      <c r="K86" s="14"/>
      <c r="L86" s="14"/>
    </row>
    <row r="87" spans="1:12" ht="27.6" customHeight="1">
      <c r="A87" s="200" t="s">
        <v>55</v>
      </c>
      <c r="B87" s="188">
        <v>61</v>
      </c>
      <c r="C87" s="164" t="str">
        <f>C85</f>
        <v xml:space="preserve">Bio-Medical Waste Management &amp; HFNO System </v>
      </c>
      <c r="D87" s="267"/>
      <c r="E87" s="270"/>
      <c r="F87" s="269"/>
      <c r="G87" s="270">
        <f>SUM(G86)</f>
        <v>1000</v>
      </c>
      <c r="H87" s="1163"/>
      <c r="I87" s="14"/>
      <c r="J87" s="14"/>
      <c r="K87" s="14"/>
      <c r="L87" s="14"/>
    </row>
    <row r="88" spans="1:12" ht="15.6" customHeight="1">
      <c r="A88" s="200" t="s">
        <v>55</v>
      </c>
      <c r="B88" s="202">
        <v>1.1100000000000001</v>
      </c>
      <c r="C88" s="163" t="s">
        <v>134</v>
      </c>
      <c r="D88" s="288"/>
      <c r="E88" s="315"/>
      <c r="F88" s="316"/>
      <c r="G88" s="315">
        <f>G87</f>
        <v>1000</v>
      </c>
      <c r="H88" s="1174"/>
      <c r="I88" s="14"/>
      <c r="J88" s="14"/>
      <c r="K88" s="14"/>
      <c r="L88" s="14"/>
    </row>
    <row r="89" spans="1:12" ht="15.6" customHeight="1">
      <c r="A89" s="200" t="s">
        <v>55</v>
      </c>
      <c r="B89" s="187">
        <v>1</v>
      </c>
      <c r="C89" s="164" t="s">
        <v>133</v>
      </c>
      <c r="D89" s="20"/>
      <c r="E89" s="313"/>
      <c r="F89" s="385"/>
      <c r="G89" s="660">
        <f t="shared" ref="G89" si="1">G88</f>
        <v>1000</v>
      </c>
      <c r="H89" s="1385"/>
      <c r="I89" s="14"/>
      <c r="J89" s="14"/>
      <c r="K89" s="14"/>
      <c r="L89" s="14"/>
    </row>
    <row r="90" spans="1:12">
      <c r="A90" s="200"/>
      <c r="B90" s="187"/>
      <c r="C90" s="164"/>
      <c r="D90" s="20"/>
      <c r="E90" s="292"/>
      <c r="F90" s="20"/>
      <c r="G90" s="20"/>
      <c r="H90" s="1385"/>
      <c r="I90" s="14"/>
      <c r="J90" s="14"/>
      <c r="K90" s="14"/>
      <c r="L90" s="14"/>
    </row>
    <row r="91" spans="1:12" s="70" customFormat="1" ht="15.6" customHeight="1">
      <c r="A91" s="1438"/>
      <c r="B91" s="23">
        <v>4</v>
      </c>
      <c r="C91" s="25" t="s">
        <v>178</v>
      </c>
      <c r="D91" s="61"/>
      <c r="E91" s="61"/>
      <c r="F91" s="61"/>
      <c r="G91" s="61"/>
      <c r="H91" s="927"/>
      <c r="L91" s="647"/>
    </row>
    <row r="92" spans="1:12" s="70" customFormat="1" ht="15.6" customHeight="1">
      <c r="A92" s="1438"/>
      <c r="B92" s="27">
        <v>4.1070000000000002</v>
      </c>
      <c r="C92" s="17" t="s">
        <v>179</v>
      </c>
      <c r="D92" s="61"/>
      <c r="E92" s="61"/>
      <c r="F92" s="72"/>
      <c r="G92" s="72"/>
      <c r="H92" s="937"/>
      <c r="L92" s="647"/>
    </row>
    <row r="93" spans="1:12" ht="15.6" customHeight="1">
      <c r="A93" s="917" t="s">
        <v>221</v>
      </c>
      <c r="B93" s="1264">
        <v>18</v>
      </c>
      <c r="C93" s="25" t="s">
        <v>563</v>
      </c>
      <c r="D93" s="61"/>
    </row>
    <row r="94" spans="1:12" ht="26.4">
      <c r="A94" s="509"/>
      <c r="B94" s="1390" t="s">
        <v>564</v>
      </c>
      <c r="C94" s="1391" t="s">
        <v>590</v>
      </c>
      <c r="D94" s="1068"/>
      <c r="E94" s="1068"/>
      <c r="F94" s="1075"/>
      <c r="G94" s="1075">
        <v>7268</v>
      </c>
    </row>
    <row r="95" spans="1:12" ht="15.6" customHeight="1">
      <c r="A95" s="1438" t="s">
        <v>55</v>
      </c>
      <c r="B95" s="1264">
        <v>18</v>
      </c>
      <c r="C95" s="25" t="str">
        <f>C93</f>
        <v>Mobile Laboratory</v>
      </c>
      <c r="D95" s="61"/>
      <c r="E95" s="1068"/>
      <c r="F95" s="1075"/>
      <c r="G95" s="1075">
        <f>SUM(G94)</f>
        <v>7268</v>
      </c>
    </row>
    <row r="96" spans="1:12" ht="15.6" customHeight="1">
      <c r="A96" s="200" t="s">
        <v>55</v>
      </c>
      <c r="B96" s="27">
        <v>4.1070000000000002</v>
      </c>
      <c r="C96" s="17" t="s">
        <v>179</v>
      </c>
      <c r="D96" s="61"/>
      <c r="E96" s="1068"/>
      <c r="F96" s="1075"/>
      <c r="G96" s="1075">
        <f>G95</f>
        <v>7268</v>
      </c>
    </row>
    <row r="97" spans="1:8" ht="15.6" customHeight="1">
      <c r="A97" s="200" t="s">
        <v>55</v>
      </c>
      <c r="B97" s="23">
        <v>4</v>
      </c>
      <c r="C97" s="25" t="s">
        <v>178</v>
      </c>
      <c r="D97" s="61"/>
      <c r="E97" s="1068"/>
      <c r="F97" s="1075"/>
      <c r="G97" s="1075">
        <f>G96</f>
        <v>7268</v>
      </c>
    </row>
    <row r="98" spans="1:8" ht="15.6" customHeight="1">
      <c r="A98" s="200" t="s">
        <v>55</v>
      </c>
      <c r="B98" s="185">
        <v>4210</v>
      </c>
      <c r="C98" s="163" t="s">
        <v>346</v>
      </c>
      <c r="D98" s="1068"/>
      <c r="E98" s="1068"/>
      <c r="F98" s="1075"/>
      <c r="G98" s="1075">
        <f>G89+G97</f>
        <v>8268</v>
      </c>
      <c r="H98" s="1441" t="s">
        <v>227</v>
      </c>
    </row>
    <row r="99" spans="1:8" ht="15.6" customHeight="1">
      <c r="A99" s="29" t="s">
        <v>55</v>
      </c>
      <c r="B99" s="254"/>
      <c r="C99" s="255" t="s">
        <v>18</v>
      </c>
      <c r="D99" s="1068"/>
      <c r="E99" s="1068"/>
      <c r="F99" s="1075"/>
      <c r="G99" s="1075">
        <f>G98</f>
        <v>8268</v>
      </c>
    </row>
    <row r="100" spans="1:8" ht="15.6" customHeight="1">
      <c r="A100" s="650" t="s">
        <v>55</v>
      </c>
      <c r="B100" s="67"/>
      <c r="C100" s="68" t="s">
        <v>56</v>
      </c>
      <c r="D100" s="1068"/>
      <c r="E100" s="1068"/>
      <c r="F100" s="1075"/>
      <c r="G100" s="1075">
        <f>G99+G79</f>
        <v>215474</v>
      </c>
    </row>
    <row r="101" spans="1:8" ht="9" customHeight="1"/>
    <row r="102" spans="1:8">
      <c r="A102" s="1057" t="s">
        <v>221</v>
      </c>
      <c r="B102" s="237" t="s">
        <v>570</v>
      </c>
      <c r="C102" s="586"/>
      <c r="F102" s="15"/>
      <c r="G102" s="15"/>
      <c r="H102" s="210"/>
    </row>
    <row r="103" spans="1:8">
      <c r="A103" s="557" t="s">
        <v>220</v>
      </c>
      <c r="B103" s="146"/>
      <c r="C103" s="1429"/>
      <c r="F103" s="15"/>
      <c r="G103" s="15"/>
      <c r="H103" s="210"/>
    </row>
    <row r="104" spans="1:8">
      <c r="A104" s="1079" t="s">
        <v>218</v>
      </c>
      <c r="B104" s="1495" t="s">
        <v>572</v>
      </c>
      <c r="C104" s="1495"/>
      <c r="D104" s="1495"/>
      <c r="E104" s="1495"/>
      <c r="F104" s="1495"/>
      <c r="G104" s="1495"/>
      <c r="H104" s="1495"/>
    </row>
    <row r="105" spans="1:8" ht="40.200000000000003" customHeight="1">
      <c r="A105" s="1057" t="s">
        <v>219</v>
      </c>
      <c r="B105" s="1495" t="s">
        <v>593</v>
      </c>
      <c r="C105" s="1495"/>
      <c r="D105" s="1495"/>
      <c r="E105" s="1495"/>
      <c r="F105" s="1495"/>
      <c r="G105" s="1495"/>
      <c r="H105" s="1495"/>
    </row>
    <row r="106" spans="1:8">
      <c r="A106" s="1079" t="s">
        <v>228</v>
      </c>
      <c r="B106" s="1495" t="s">
        <v>582</v>
      </c>
      <c r="C106" s="1495"/>
      <c r="D106" s="1495"/>
      <c r="E106" s="1495"/>
      <c r="F106" s="1495"/>
      <c r="G106" s="1495"/>
      <c r="H106" s="1495"/>
    </row>
    <row r="107" spans="1:8" ht="15" customHeight="1">
      <c r="A107" s="1079" t="s">
        <v>227</v>
      </c>
      <c r="B107" s="1496" t="s">
        <v>591</v>
      </c>
      <c r="C107" s="1496"/>
      <c r="D107" s="1496"/>
      <c r="E107" s="1496"/>
      <c r="F107" s="1496"/>
      <c r="G107" s="1496"/>
      <c r="H107" s="1496"/>
    </row>
  </sheetData>
  <autoFilter ref="A14:L91">
    <filterColumn colId="7"/>
  </autoFilter>
  <mergeCells count="9">
    <mergeCell ref="B106:H106"/>
    <mergeCell ref="B105:H105"/>
    <mergeCell ref="B107:H107"/>
    <mergeCell ref="B13:G13"/>
    <mergeCell ref="A1:G1"/>
    <mergeCell ref="A2:G2"/>
    <mergeCell ref="A3:G3"/>
    <mergeCell ref="B4:G4"/>
    <mergeCell ref="B104:H104"/>
  </mergeCells>
  <printOptions horizontalCentered="1"/>
  <pageMargins left="0.55118110236220474" right="0.55118110236220474" top="0.78740157480314965" bottom="1.5748031496062993" header="0.51181102362204722" footer="1.1811023622047245"/>
  <pageSetup paperSize="9" scale="95" firstPageNumber="16" fitToHeight="15" orientation="portrait" blackAndWhite="1" useFirstPageNumber="1" r:id="rId1"/>
  <headerFooter alignWithMargins="0">
    <oddHeader xml:space="preserve">&amp;C   </oddHeader>
    <oddFooter>&amp;C&amp;"Times New Roman,Bold"&amp;P</oddFooter>
  </headerFooter>
  <rowBreaks count="1" manualBreakCount="1">
    <brk id="50" max="7" man="1"/>
  </rowBreaks>
  <legacyDrawing r:id="rId2"/>
</worksheet>
</file>

<file path=xl/worksheets/sheet14.xml><?xml version="1.0" encoding="utf-8"?>
<worksheet xmlns="http://schemas.openxmlformats.org/spreadsheetml/2006/main" xmlns:r="http://schemas.openxmlformats.org/officeDocument/2006/relationships">
  <sheetPr syncVertical="1" syncRef="C1" transitionEvaluation="1" codeName="Sheet16">
    <tabColor rgb="FFFF0000"/>
  </sheetPr>
  <dimension ref="A1:H62"/>
  <sheetViews>
    <sheetView view="pageBreakPreview" topLeftCell="C1" zoomScaleSheetLayoutView="100" workbookViewId="0">
      <selection activeCell="I1" sqref="I1:AC1048576"/>
    </sheetView>
  </sheetViews>
  <sheetFormatPr defaultColWidth="11" defaultRowHeight="13.2"/>
  <cols>
    <col min="1" max="1" width="6.44140625" style="670" customWidth="1"/>
    <col min="2" max="2" width="8.109375" style="863" customWidth="1"/>
    <col min="3" max="3" width="35.77734375" style="100" customWidth="1"/>
    <col min="4" max="4" width="9.109375" style="100" customWidth="1"/>
    <col min="5" max="7" width="10.77734375" style="100" customWidth="1"/>
    <col min="8" max="8" width="3" style="100" customWidth="1"/>
    <col min="9" max="10" width="11" style="100"/>
    <col min="11" max="11" width="8.5546875" style="100" customWidth="1"/>
    <col min="12" max="12" width="11.109375" style="100" bestFit="1" customWidth="1"/>
    <col min="13" max="13" width="11.33203125" style="100" bestFit="1" customWidth="1"/>
    <col min="14" max="16384" width="11" style="100"/>
  </cols>
  <sheetData>
    <row r="1" spans="1:8">
      <c r="A1" s="1498" t="s">
        <v>135</v>
      </c>
      <c r="B1" s="1498"/>
      <c r="C1" s="1498"/>
      <c r="D1" s="1498"/>
      <c r="E1" s="1498"/>
      <c r="F1" s="1498"/>
      <c r="G1" s="1498"/>
      <c r="H1" s="913"/>
    </row>
    <row r="2" spans="1:8">
      <c r="A2" s="1498" t="s">
        <v>136</v>
      </c>
      <c r="B2" s="1498"/>
      <c r="C2" s="1498"/>
      <c r="D2" s="1498"/>
      <c r="E2" s="1498"/>
      <c r="F2" s="1498"/>
      <c r="G2" s="1498"/>
      <c r="H2" s="913"/>
    </row>
    <row r="3" spans="1:8">
      <c r="A3" s="1472" t="s">
        <v>444</v>
      </c>
      <c r="B3" s="1472"/>
      <c r="C3" s="1472"/>
      <c r="D3" s="1472"/>
      <c r="E3" s="1472"/>
      <c r="F3" s="1472"/>
      <c r="G3" s="1472"/>
      <c r="H3" s="775"/>
    </row>
    <row r="4" spans="1:8" ht="13.8">
      <c r="A4" s="35"/>
      <c r="B4" s="1473"/>
      <c r="C4" s="1473"/>
      <c r="D4" s="1473"/>
      <c r="E4" s="1473"/>
      <c r="F4" s="1473"/>
      <c r="G4" s="1473"/>
      <c r="H4" s="776"/>
    </row>
    <row r="5" spans="1:8">
      <c r="A5" s="35"/>
      <c r="B5" s="31"/>
      <c r="C5" s="31"/>
      <c r="D5" s="36"/>
      <c r="E5" s="37" t="s">
        <v>11</v>
      </c>
      <c r="F5" s="37" t="s">
        <v>12</v>
      </c>
      <c r="G5" s="37" t="s">
        <v>116</v>
      </c>
      <c r="H5" s="34"/>
    </row>
    <row r="6" spans="1:8">
      <c r="A6" s="35"/>
      <c r="B6" s="38" t="s">
        <v>13</v>
      </c>
      <c r="C6" s="31" t="s">
        <v>14</v>
      </c>
      <c r="D6" s="39" t="s">
        <v>56</v>
      </c>
      <c r="E6" s="33">
        <v>736592</v>
      </c>
      <c r="F6" s="1124">
        <v>210600</v>
      </c>
      <c r="G6" s="33">
        <f>SUM(E6:F6)</f>
        <v>947192</v>
      </c>
      <c r="H6" s="33"/>
    </row>
    <row r="7" spans="1:8">
      <c r="A7" s="35"/>
      <c r="B7" s="38" t="s">
        <v>15</v>
      </c>
      <c r="C7" s="40" t="s">
        <v>16</v>
      </c>
      <c r="D7" s="41"/>
      <c r="E7" s="34"/>
      <c r="F7" s="476"/>
      <c r="G7" s="34"/>
      <c r="H7" s="34"/>
    </row>
    <row r="8" spans="1:8">
      <c r="A8" s="35"/>
      <c r="B8" s="38"/>
      <c r="C8" s="40" t="s">
        <v>112</v>
      </c>
      <c r="D8" s="41" t="s">
        <v>56</v>
      </c>
      <c r="E8" s="34">
        <f>G56</f>
        <v>25798</v>
      </c>
      <c r="F8" s="229">
        <v>0</v>
      </c>
      <c r="G8" s="34">
        <f>SUM(E8:F8)</f>
        <v>25798</v>
      </c>
      <c r="H8" s="34"/>
    </row>
    <row r="9" spans="1:8">
      <c r="A9" s="35"/>
      <c r="B9" s="42" t="s">
        <v>55</v>
      </c>
      <c r="C9" s="31" t="s">
        <v>27</v>
      </c>
      <c r="D9" s="43" t="s">
        <v>56</v>
      </c>
      <c r="E9" s="44">
        <f>SUM(E6:E8)</f>
        <v>762390</v>
      </c>
      <c r="F9" s="1125">
        <f>SUM(F6:F8)</f>
        <v>210600</v>
      </c>
      <c r="G9" s="44">
        <f>SUM(E9:F9)</f>
        <v>972990</v>
      </c>
      <c r="H9" s="33"/>
    </row>
    <row r="10" spans="1:8">
      <c r="A10" s="35"/>
      <c r="B10" s="38"/>
      <c r="C10" s="31"/>
      <c r="D10" s="32"/>
      <c r="E10" s="32"/>
      <c r="F10" s="39"/>
      <c r="G10" s="32"/>
      <c r="H10" s="32"/>
    </row>
    <row r="11" spans="1:8">
      <c r="A11" s="33"/>
      <c r="B11" s="75" t="s">
        <v>28</v>
      </c>
      <c r="C11" s="32" t="s">
        <v>29</v>
      </c>
      <c r="D11" s="32"/>
      <c r="E11" s="32"/>
      <c r="F11" s="39"/>
      <c r="G11" s="32"/>
      <c r="H11" s="32"/>
    </row>
    <row r="12" spans="1:8" s="1" customFormat="1">
      <c r="A12" s="2"/>
      <c r="B12" s="3"/>
      <c r="C12" s="264"/>
      <c r="D12" s="421"/>
      <c r="E12" s="421"/>
      <c r="F12" s="421"/>
      <c r="G12" s="421"/>
      <c r="H12" s="421"/>
    </row>
    <row r="13" spans="1:8" s="1" customFormat="1" ht="13.8" thickBot="1">
      <c r="A13" s="46"/>
      <c r="B13" s="1474" t="s">
        <v>104</v>
      </c>
      <c r="C13" s="1474"/>
      <c r="D13" s="1474"/>
      <c r="E13" s="1474"/>
      <c r="F13" s="1474"/>
      <c r="G13" s="1474"/>
      <c r="H13" s="467"/>
    </row>
    <row r="14" spans="1:8" s="1" customFormat="1" ht="14.4" thickTop="1" thickBot="1">
      <c r="A14" s="46"/>
      <c r="B14" s="262"/>
      <c r="C14" s="262" t="s">
        <v>30</v>
      </c>
      <c r="D14" s="262"/>
      <c r="E14" s="262"/>
      <c r="F14" s="262"/>
      <c r="G14" s="47" t="s">
        <v>116</v>
      </c>
      <c r="H14" s="34"/>
    </row>
    <row r="15" spans="1:8" ht="14.4" customHeight="1" thickTop="1">
      <c r="A15" s="786"/>
      <c r="B15" s="96"/>
      <c r="C15" s="669" t="s">
        <v>59</v>
      </c>
      <c r="D15" s="5"/>
      <c r="E15" s="536"/>
      <c r="F15" s="536"/>
      <c r="G15" s="5"/>
      <c r="H15" s="5"/>
    </row>
    <row r="16" spans="1:8" ht="14.4" customHeight="1">
      <c r="A16" s="670" t="s">
        <v>60</v>
      </c>
      <c r="B16" s="671">
        <v>2013</v>
      </c>
      <c r="C16" s="672" t="s">
        <v>347</v>
      </c>
      <c r="D16" s="673"/>
      <c r="E16" s="293"/>
      <c r="F16" s="293"/>
      <c r="G16" s="190"/>
      <c r="H16" s="190"/>
    </row>
    <row r="17" spans="1:8" ht="14.4" customHeight="1">
      <c r="A17" s="786"/>
      <c r="B17" s="675">
        <v>0.106</v>
      </c>
      <c r="C17" s="676" t="s">
        <v>348</v>
      </c>
      <c r="D17" s="92"/>
      <c r="E17" s="536"/>
      <c r="F17" s="536"/>
      <c r="G17" s="92"/>
      <c r="H17" s="92"/>
    </row>
    <row r="18" spans="1:8" ht="14.4" customHeight="1">
      <c r="A18" s="786"/>
      <c r="B18" s="96">
        <v>60</v>
      </c>
      <c r="C18" s="674" t="s">
        <v>23</v>
      </c>
      <c r="D18" s="92"/>
      <c r="E18" s="536"/>
      <c r="F18" s="536"/>
      <c r="G18" s="92"/>
      <c r="H18" s="92"/>
    </row>
    <row r="19" spans="1:8" ht="14.4" customHeight="1">
      <c r="A19" s="786"/>
      <c r="B19" s="123" t="s">
        <v>331</v>
      </c>
      <c r="C19" s="674" t="s">
        <v>269</v>
      </c>
      <c r="D19" s="265"/>
      <c r="E19" s="265"/>
      <c r="F19" s="267"/>
      <c r="G19" s="92">
        <v>1600</v>
      </c>
      <c r="H19" s="92" t="s">
        <v>218</v>
      </c>
    </row>
    <row r="20" spans="1:8" ht="14.4" customHeight="1">
      <c r="A20" s="786" t="s">
        <v>55</v>
      </c>
      <c r="B20" s="96">
        <v>60</v>
      </c>
      <c r="C20" s="674" t="s">
        <v>23</v>
      </c>
      <c r="D20" s="265"/>
      <c r="E20" s="270"/>
      <c r="F20" s="269"/>
      <c r="G20" s="135">
        <f>SUM(G19:G19)</f>
        <v>1600</v>
      </c>
      <c r="H20" s="117"/>
    </row>
    <row r="21" spans="1:8" ht="14.4" customHeight="1">
      <c r="A21" s="786" t="s">
        <v>55</v>
      </c>
      <c r="B21" s="675">
        <v>0.106</v>
      </c>
      <c r="C21" s="676" t="s">
        <v>348</v>
      </c>
      <c r="D21" s="92"/>
      <c r="E21" s="640"/>
      <c r="F21" s="640"/>
      <c r="G21" s="183">
        <f>G20</f>
        <v>1600</v>
      </c>
      <c r="H21" s="92"/>
    </row>
    <row r="22" spans="1:8" ht="14.4" customHeight="1">
      <c r="A22" s="786" t="s">
        <v>55</v>
      </c>
      <c r="B22" s="679">
        <v>2013</v>
      </c>
      <c r="C22" s="676" t="s">
        <v>347</v>
      </c>
      <c r="D22" s="92"/>
      <c r="E22" s="640"/>
      <c r="F22" s="640"/>
      <c r="G22" s="183">
        <f>G21</f>
        <v>1600</v>
      </c>
      <c r="H22" s="92"/>
    </row>
    <row r="23" spans="1:8">
      <c r="A23" s="786"/>
      <c r="B23" s="679"/>
      <c r="C23" s="674"/>
      <c r="D23" s="92"/>
      <c r="E23" s="536"/>
      <c r="F23" s="536"/>
      <c r="G23" s="92"/>
      <c r="H23" s="92"/>
    </row>
    <row r="24" spans="1:8" ht="15" customHeight="1">
      <c r="A24" s="786" t="s">
        <v>60</v>
      </c>
      <c r="B24" s="679">
        <v>2052</v>
      </c>
      <c r="C24" s="681" t="s">
        <v>317</v>
      </c>
      <c r="D24" s="92"/>
      <c r="E24" s="536"/>
      <c r="F24" s="536"/>
      <c r="G24" s="92"/>
      <c r="H24" s="92"/>
    </row>
    <row r="25" spans="1:8" ht="15" customHeight="1">
      <c r="A25" s="786"/>
      <c r="B25" s="119">
        <v>0.09</v>
      </c>
      <c r="C25" s="681" t="s">
        <v>308</v>
      </c>
      <c r="D25" s="92"/>
      <c r="E25" s="536"/>
      <c r="F25" s="536"/>
      <c r="G25" s="92"/>
      <c r="H25" s="92"/>
    </row>
    <row r="26" spans="1:8" ht="15" customHeight="1">
      <c r="A26" s="786"/>
      <c r="B26" s="96">
        <v>44</v>
      </c>
      <c r="C26" s="682" t="s">
        <v>350</v>
      </c>
      <c r="D26" s="265"/>
      <c r="E26" s="265"/>
      <c r="F26" s="267"/>
      <c r="G26" s="92"/>
      <c r="H26" s="92"/>
    </row>
    <row r="27" spans="1:8" ht="15" customHeight="1">
      <c r="A27" s="786"/>
      <c r="B27" s="96" t="s">
        <v>503</v>
      </c>
      <c r="C27" s="682" t="s">
        <v>269</v>
      </c>
      <c r="D27" s="265"/>
      <c r="E27" s="265"/>
      <c r="F27" s="267"/>
      <c r="G27" s="92">
        <v>2100</v>
      </c>
      <c r="H27" s="92" t="s">
        <v>218</v>
      </c>
    </row>
    <row r="28" spans="1:8" ht="15" customHeight="1">
      <c r="A28" s="786" t="s">
        <v>55</v>
      </c>
      <c r="B28" s="96">
        <v>44</v>
      </c>
      <c r="C28" s="682" t="s">
        <v>350</v>
      </c>
      <c r="D28" s="265"/>
      <c r="E28" s="268"/>
      <c r="F28" s="271"/>
      <c r="G28" s="678">
        <f>SUM(G26:G27)</f>
        <v>2100</v>
      </c>
      <c r="H28" s="117"/>
    </row>
    <row r="29" spans="1:8" ht="15" customHeight="1">
      <c r="A29" s="786" t="s">
        <v>55</v>
      </c>
      <c r="B29" s="119">
        <v>0.09</v>
      </c>
      <c r="C29" s="681" t="s">
        <v>308</v>
      </c>
      <c r="D29" s="92"/>
      <c r="E29" s="640"/>
      <c r="F29" s="640"/>
      <c r="G29" s="183">
        <f>G28</f>
        <v>2100</v>
      </c>
      <c r="H29" s="92"/>
    </row>
    <row r="30" spans="1:8" ht="15" customHeight="1">
      <c r="A30" s="786" t="s">
        <v>55</v>
      </c>
      <c r="B30" s="679">
        <v>2052</v>
      </c>
      <c r="C30" s="681" t="s">
        <v>317</v>
      </c>
      <c r="D30" s="130"/>
      <c r="E30" s="385"/>
      <c r="F30" s="385"/>
      <c r="G30" s="637">
        <f>G29</f>
        <v>2100</v>
      </c>
      <c r="H30" s="130"/>
    </row>
    <row r="31" spans="1:8">
      <c r="A31" s="786"/>
      <c r="B31" s="679"/>
      <c r="C31" s="682"/>
      <c r="D31" s="130"/>
      <c r="E31" s="501"/>
      <c r="F31" s="501"/>
      <c r="G31" s="130"/>
      <c r="H31" s="130"/>
    </row>
    <row r="32" spans="1:8" ht="15" customHeight="1">
      <c r="A32" s="777" t="s">
        <v>60</v>
      </c>
      <c r="B32" s="94">
        <v>2056</v>
      </c>
      <c r="C32" s="95" t="s">
        <v>137</v>
      </c>
      <c r="D32" s="501"/>
      <c r="E32" s="501"/>
      <c r="F32" s="501"/>
      <c r="G32" s="130"/>
      <c r="H32" s="130"/>
    </row>
    <row r="33" spans="1:8" ht="15" customHeight="1">
      <c r="A33" s="777"/>
      <c r="B33" s="126">
        <v>1E-3</v>
      </c>
      <c r="C33" s="95" t="s">
        <v>38</v>
      </c>
      <c r="D33" s="120"/>
      <c r="E33" s="265"/>
      <c r="F33" s="267"/>
      <c r="G33" s="92"/>
      <c r="H33" s="92"/>
    </row>
    <row r="34" spans="1:8" ht="15" customHeight="1">
      <c r="A34" s="777"/>
      <c r="B34" s="642">
        <v>61</v>
      </c>
      <c r="C34" s="626" t="s">
        <v>351</v>
      </c>
      <c r="D34" s="120"/>
      <c r="E34" s="265"/>
      <c r="F34" s="267"/>
      <c r="G34" s="92"/>
      <c r="H34" s="92"/>
    </row>
    <row r="35" spans="1:8" ht="15" customHeight="1">
      <c r="A35" s="777"/>
      <c r="B35" s="123" t="s">
        <v>126</v>
      </c>
      <c r="C35" s="626" t="s">
        <v>107</v>
      </c>
      <c r="D35" s="536"/>
      <c r="E35" s="640"/>
      <c r="F35" s="640"/>
      <c r="G35" s="183">
        <v>7500</v>
      </c>
      <c r="H35" s="92" t="s">
        <v>219</v>
      </c>
    </row>
    <row r="36" spans="1:8" ht="15" customHeight="1">
      <c r="A36" s="777" t="s">
        <v>55</v>
      </c>
      <c r="B36" s="642">
        <v>61</v>
      </c>
      <c r="C36" s="626" t="s">
        <v>351</v>
      </c>
      <c r="D36" s="265"/>
      <c r="E36" s="270"/>
      <c r="F36" s="269"/>
      <c r="G36" s="183">
        <f>SUM(G35:G35)</f>
        <v>7500</v>
      </c>
      <c r="H36" s="92"/>
    </row>
    <row r="37" spans="1:8">
      <c r="A37" s="777"/>
      <c r="B37" s="642"/>
      <c r="C37" s="626"/>
      <c r="D37" s="265"/>
      <c r="E37" s="265"/>
      <c r="F37" s="267"/>
      <c r="G37" s="92"/>
      <c r="H37" s="92"/>
    </row>
    <row r="38" spans="1:8" ht="15" customHeight="1">
      <c r="A38" s="777"/>
      <c r="B38" s="642">
        <v>63</v>
      </c>
      <c r="C38" s="626" t="s">
        <v>180</v>
      </c>
      <c r="D38" s="265"/>
      <c r="E38" s="265"/>
      <c r="F38" s="267"/>
      <c r="G38" s="92"/>
      <c r="H38" s="92"/>
    </row>
    <row r="39" spans="1:8" ht="15" customHeight="1">
      <c r="A39" s="777"/>
      <c r="B39" s="123" t="s">
        <v>422</v>
      </c>
      <c r="C39" s="626" t="s">
        <v>269</v>
      </c>
      <c r="D39" s="265"/>
      <c r="E39" s="268"/>
      <c r="F39" s="271"/>
      <c r="G39" s="678">
        <v>864</v>
      </c>
      <c r="H39" s="117" t="s">
        <v>218</v>
      </c>
    </row>
    <row r="40" spans="1:8" ht="15" customHeight="1">
      <c r="A40" s="777" t="s">
        <v>55</v>
      </c>
      <c r="B40" s="642">
        <v>63</v>
      </c>
      <c r="C40" s="626" t="s">
        <v>180</v>
      </c>
      <c r="D40" s="536"/>
      <c r="E40" s="640"/>
      <c r="F40" s="640"/>
      <c r="G40" s="183">
        <f>SUM(G39:G39)</f>
        <v>864</v>
      </c>
      <c r="H40" s="92"/>
    </row>
    <row r="41" spans="1:8" ht="15" customHeight="1">
      <c r="A41" s="777" t="s">
        <v>55</v>
      </c>
      <c r="B41" s="126">
        <v>1E-3</v>
      </c>
      <c r="C41" s="95" t="s">
        <v>38</v>
      </c>
      <c r="D41" s="265"/>
      <c r="E41" s="270"/>
      <c r="F41" s="269"/>
      <c r="G41" s="183">
        <f>G36+G40</f>
        <v>8364</v>
      </c>
      <c r="H41" s="92"/>
    </row>
    <row r="42" spans="1:8" ht="15" customHeight="1">
      <c r="A42" s="777" t="s">
        <v>55</v>
      </c>
      <c r="B42" s="94">
        <v>2056</v>
      </c>
      <c r="C42" s="95" t="s">
        <v>137</v>
      </c>
      <c r="D42" s="265"/>
      <c r="E42" s="270"/>
      <c r="F42" s="269"/>
      <c r="G42" s="183">
        <f>G41</f>
        <v>8364</v>
      </c>
      <c r="H42" s="92"/>
    </row>
    <row r="43" spans="1:8">
      <c r="A43" s="777"/>
      <c r="B43" s="94"/>
      <c r="C43" s="95"/>
      <c r="D43" s="265"/>
      <c r="E43" s="540"/>
      <c r="F43" s="541"/>
      <c r="G43" s="540"/>
      <c r="H43" s="265"/>
    </row>
    <row r="44" spans="1:8" ht="15" customHeight="1">
      <c r="A44" s="786" t="s">
        <v>60</v>
      </c>
      <c r="B44" s="679">
        <v>2070</v>
      </c>
      <c r="C44" s="681" t="s">
        <v>123</v>
      </c>
      <c r="D44" s="265"/>
      <c r="E44" s="265"/>
      <c r="F44" s="267"/>
      <c r="G44" s="265"/>
      <c r="H44" s="265"/>
    </row>
    <row r="45" spans="1:8" ht="15" customHeight="1">
      <c r="A45" s="786"/>
      <c r="B45" s="126">
        <v>0.115</v>
      </c>
      <c r="C45" s="681" t="s">
        <v>352</v>
      </c>
      <c r="D45" s="117"/>
      <c r="E45" s="267"/>
      <c r="F45" s="267"/>
      <c r="G45" s="117"/>
      <c r="H45" s="117"/>
    </row>
    <row r="46" spans="1:8" ht="15" customHeight="1">
      <c r="A46" s="786"/>
      <c r="B46" s="96">
        <v>60</v>
      </c>
      <c r="C46" s="682" t="s">
        <v>353</v>
      </c>
      <c r="D46" s="92"/>
      <c r="E46" s="536"/>
      <c r="F46" s="536"/>
      <c r="G46" s="92"/>
      <c r="H46" s="92"/>
    </row>
    <row r="47" spans="1:8" ht="15" customHeight="1">
      <c r="A47" s="1123"/>
      <c r="B47" s="96" t="s">
        <v>268</v>
      </c>
      <c r="C47" s="682" t="s">
        <v>266</v>
      </c>
      <c r="D47" s="92"/>
      <c r="E47" s="536"/>
      <c r="F47" s="536"/>
      <c r="G47" s="92">
        <v>4036</v>
      </c>
      <c r="H47" s="92" t="s">
        <v>228</v>
      </c>
    </row>
    <row r="48" spans="1:8" ht="15" customHeight="1">
      <c r="A48" s="1123"/>
      <c r="B48" s="96" t="s">
        <v>331</v>
      </c>
      <c r="C48" s="682" t="s">
        <v>269</v>
      </c>
      <c r="D48" s="265"/>
      <c r="E48" s="270"/>
      <c r="F48" s="269"/>
      <c r="G48" s="183">
        <v>8898</v>
      </c>
      <c r="H48" s="92" t="s">
        <v>218</v>
      </c>
    </row>
    <row r="49" spans="1:8" ht="15" customHeight="1">
      <c r="A49" s="677" t="s">
        <v>55</v>
      </c>
      <c r="B49" s="641">
        <v>60</v>
      </c>
      <c r="C49" s="1393" t="s">
        <v>353</v>
      </c>
      <c r="D49" s="385"/>
      <c r="E49" s="710"/>
      <c r="F49" s="710"/>
      <c r="G49" s="214">
        <f>SUM(G47:G48)</f>
        <v>12934</v>
      </c>
      <c r="H49" s="130"/>
    </row>
    <row r="50" spans="1:8">
      <c r="A50" s="786"/>
      <c r="B50" s="96"/>
      <c r="C50" s="682"/>
      <c r="D50" s="265"/>
      <c r="E50" s="265"/>
      <c r="F50" s="267"/>
      <c r="G50" s="92"/>
      <c r="H50" s="92"/>
    </row>
    <row r="51" spans="1:8" ht="15" customHeight="1">
      <c r="A51" s="777"/>
      <c r="B51" s="642">
        <v>61</v>
      </c>
      <c r="C51" s="626" t="s">
        <v>354</v>
      </c>
      <c r="D51" s="265"/>
      <c r="E51" s="265"/>
      <c r="F51" s="267"/>
      <c r="G51" s="92"/>
      <c r="H51" s="92"/>
    </row>
    <row r="52" spans="1:8" ht="15" customHeight="1">
      <c r="A52" s="777"/>
      <c r="B52" s="123" t="s">
        <v>328</v>
      </c>
      <c r="C52" s="626" t="s">
        <v>269</v>
      </c>
      <c r="D52" s="265"/>
      <c r="E52" s="270"/>
      <c r="F52" s="269"/>
      <c r="G52" s="270">
        <v>800</v>
      </c>
      <c r="H52" s="265" t="s">
        <v>218</v>
      </c>
    </row>
    <row r="53" spans="1:8" ht="15" customHeight="1">
      <c r="A53" s="777" t="s">
        <v>55</v>
      </c>
      <c r="B53" s="642">
        <v>61</v>
      </c>
      <c r="C53" s="626" t="s">
        <v>354</v>
      </c>
      <c r="D53" s="117"/>
      <c r="E53" s="268"/>
      <c r="F53" s="271"/>
      <c r="G53" s="678">
        <f>SUM(G52:G52)</f>
        <v>800</v>
      </c>
      <c r="H53" s="117"/>
    </row>
    <row r="54" spans="1:8" ht="15" customHeight="1">
      <c r="A54" s="777" t="s">
        <v>55</v>
      </c>
      <c r="B54" s="126">
        <v>0.115</v>
      </c>
      <c r="C54" s="681" t="s">
        <v>352</v>
      </c>
      <c r="D54" s="117"/>
      <c r="E54" s="270"/>
      <c r="F54" s="269"/>
      <c r="G54" s="135">
        <f>G53+G49</f>
        <v>13734</v>
      </c>
      <c r="H54" s="117"/>
    </row>
    <row r="55" spans="1:8" s="513" customFormat="1" ht="15" customHeight="1">
      <c r="A55" s="777" t="s">
        <v>55</v>
      </c>
      <c r="B55" s="679">
        <v>2070</v>
      </c>
      <c r="C55" s="681" t="s">
        <v>123</v>
      </c>
      <c r="D55" s="915"/>
      <c r="E55" s="914"/>
      <c r="F55" s="914"/>
      <c r="G55" s="1126">
        <f>G54</f>
        <v>13734</v>
      </c>
      <c r="H55" s="915"/>
    </row>
    <row r="56" spans="1:8" ht="15" customHeight="1">
      <c r="A56" s="684" t="s">
        <v>55</v>
      </c>
      <c r="B56" s="685"/>
      <c r="C56" s="686" t="s">
        <v>59</v>
      </c>
      <c r="D56" s="754"/>
      <c r="E56" s="754"/>
      <c r="F56" s="754"/>
      <c r="G56" s="754">
        <f>G55+G30+G22+G42</f>
        <v>25798</v>
      </c>
    </row>
    <row r="57" spans="1:8" ht="15" customHeight="1">
      <c r="A57" s="677" t="s">
        <v>55</v>
      </c>
      <c r="B57" s="641"/>
      <c r="C57" s="683" t="s">
        <v>56</v>
      </c>
      <c r="D57" s="754"/>
      <c r="E57" s="754"/>
      <c r="F57" s="754"/>
      <c r="G57" s="754">
        <f>G56</f>
        <v>25798</v>
      </c>
    </row>
    <row r="59" spans="1:8">
      <c r="A59" s="1497" t="s">
        <v>608</v>
      </c>
      <c r="B59" s="1497"/>
      <c r="C59" s="1497"/>
      <c r="D59" s="1497"/>
      <c r="E59" s="1497"/>
      <c r="F59" s="1497"/>
      <c r="G59" s="1497"/>
      <c r="H59" s="1497"/>
    </row>
    <row r="60" spans="1:8">
      <c r="A60" s="670" t="s">
        <v>218</v>
      </c>
      <c r="B60" s="242" t="s">
        <v>609</v>
      </c>
    </row>
    <row r="61" spans="1:8">
      <c r="A61" s="670" t="s">
        <v>219</v>
      </c>
      <c r="B61" s="242" t="s">
        <v>697</v>
      </c>
    </row>
    <row r="62" spans="1:8">
      <c r="A62" s="670" t="s">
        <v>228</v>
      </c>
      <c r="B62" s="242" t="s">
        <v>582</v>
      </c>
    </row>
  </sheetData>
  <autoFilter ref="A14:H14">
    <filterColumn colId="7"/>
  </autoFilter>
  <mergeCells count="6">
    <mergeCell ref="A59:H59"/>
    <mergeCell ref="A3:G3"/>
    <mergeCell ref="B4:G4"/>
    <mergeCell ref="A1:G1"/>
    <mergeCell ref="A2:G2"/>
    <mergeCell ref="B13:G13"/>
  </mergeCells>
  <printOptions horizontalCentered="1"/>
  <pageMargins left="0.55118110236220474" right="0.55118110236220474" top="0.78740157480314965" bottom="1.5748031496062993" header="0.51181102362204722" footer="1.1811023622047245"/>
  <pageSetup paperSize="9" scale="98" firstPageNumber="19" fitToHeight="15" orientation="portrait" blackAndWhite="1" useFirstPageNumber="1" r:id="rId1"/>
  <headerFooter alignWithMargins="0">
    <oddHeader xml:space="preserve">&amp;C   </oddHeader>
    <oddFooter>&amp;C&amp;"Times New Roman,Bold" &amp;P</oddFooter>
  </headerFooter>
  <rowBreaks count="1" manualBreakCount="1">
    <brk id="50" max="7" man="1"/>
  </rowBreaks>
  <drawing r:id="rId2"/>
</worksheet>
</file>

<file path=xl/worksheets/sheet15.xml><?xml version="1.0" encoding="utf-8"?>
<worksheet xmlns="http://schemas.openxmlformats.org/spreadsheetml/2006/main" xmlns:r="http://schemas.openxmlformats.org/officeDocument/2006/relationships">
  <sheetPr syncVertical="1" syncRef="A43" transitionEvaluation="1" codeName="Sheet18">
    <tabColor rgb="FFFF0000"/>
  </sheetPr>
  <dimension ref="A1:I91"/>
  <sheetViews>
    <sheetView view="pageBreakPreview" topLeftCell="A43" zoomScaleSheetLayoutView="100" workbookViewId="0">
      <selection activeCell="I1" sqref="I1:AF1048576"/>
    </sheetView>
  </sheetViews>
  <sheetFormatPr defaultColWidth="11" defaultRowHeight="13.2"/>
  <cols>
    <col min="1" max="1" width="6.44140625" style="1277" customWidth="1"/>
    <col min="2" max="2" width="8.109375" style="103" customWidth="1"/>
    <col min="3" max="3" width="35.77734375" style="85" customWidth="1"/>
    <col min="4" max="4" width="9.109375" style="100" bestFit="1" customWidth="1"/>
    <col min="5" max="5" width="10.77734375" style="100" customWidth="1"/>
    <col min="6" max="6" width="10.21875" style="85" customWidth="1"/>
    <col min="7" max="7" width="9.77734375" style="85" customWidth="1"/>
    <col min="8" max="8" width="3.77734375" style="85" customWidth="1"/>
    <col min="9" max="9" width="11" style="108"/>
    <col min="10" max="10" width="11.5546875" style="85" customWidth="1"/>
    <col min="11" max="16384" width="11" style="85"/>
  </cols>
  <sheetData>
    <row r="1" spans="1:9">
      <c r="A1" s="1500" t="s">
        <v>89</v>
      </c>
      <c r="B1" s="1500"/>
      <c r="C1" s="1500"/>
      <c r="D1" s="1500"/>
      <c r="E1" s="1500"/>
      <c r="F1" s="1500"/>
      <c r="G1" s="1500"/>
      <c r="H1" s="1287"/>
      <c r="I1" s="85"/>
    </row>
    <row r="2" spans="1:9">
      <c r="A2" s="1499" t="s">
        <v>90</v>
      </c>
      <c r="B2" s="1499"/>
      <c r="C2" s="1499"/>
      <c r="D2" s="1499"/>
      <c r="E2" s="1499"/>
      <c r="F2" s="1499"/>
      <c r="G2" s="1499"/>
      <c r="H2" s="1286"/>
      <c r="I2" s="85"/>
    </row>
    <row r="3" spans="1:9">
      <c r="A3" s="1472" t="s">
        <v>445</v>
      </c>
      <c r="B3" s="1472"/>
      <c r="C3" s="1472"/>
      <c r="D3" s="1472"/>
      <c r="E3" s="1472"/>
      <c r="F3" s="1472"/>
      <c r="G3" s="1472"/>
      <c r="H3" s="1269"/>
    </row>
    <row r="4" spans="1:9" ht="13.8">
      <c r="A4" s="35"/>
      <c r="B4" s="1473"/>
      <c r="C4" s="1473"/>
      <c r="D4" s="1473"/>
      <c r="E4" s="1473"/>
      <c r="F4" s="1473"/>
      <c r="G4" s="1473"/>
      <c r="H4" s="1270"/>
    </row>
    <row r="5" spans="1:9">
      <c r="A5" s="35"/>
      <c r="B5" s="31"/>
      <c r="C5" s="31"/>
      <c r="D5" s="36"/>
      <c r="E5" s="37" t="s">
        <v>11</v>
      </c>
      <c r="F5" s="37" t="s">
        <v>12</v>
      </c>
      <c r="G5" s="37" t="s">
        <v>116</v>
      </c>
      <c r="H5" s="34"/>
    </row>
    <row r="6" spans="1:9">
      <c r="A6" s="35"/>
      <c r="B6" s="38" t="s">
        <v>13</v>
      </c>
      <c r="C6" s="31" t="s">
        <v>14</v>
      </c>
      <c r="D6" s="39" t="s">
        <v>56</v>
      </c>
      <c r="E6" s="33">
        <v>544258</v>
      </c>
      <c r="F6" s="527">
        <v>0</v>
      </c>
      <c r="G6" s="33">
        <f>SUM(E6:F6)</f>
        <v>544258</v>
      </c>
      <c r="H6" s="33"/>
    </row>
    <row r="7" spans="1:9">
      <c r="A7" s="35"/>
      <c r="B7" s="38" t="s">
        <v>15</v>
      </c>
      <c r="C7" s="40" t="s">
        <v>16</v>
      </c>
      <c r="D7" s="41"/>
      <c r="E7" s="34"/>
      <c r="F7" s="530"/>
      <c r="G7" s="34"/>
      <c r="H7" s="34"/>
    </row>
    <row r="8" spans="1:9">
      <c r="A8" s="35"/>
      <c r="B8" s="38"/>
      <c r="C8" s="40" t="s">
        <v>112</v>
      </c>
      <c r="D8" s="41" t="s">
        <v>56</v>
      </c>
      <c r="E8" s="477">
        <f>G54</f>
        <v>27215</v>
      </c>
      <c r="F8" s="531">
        <v>0</v>
      </c>
      <c r="G8" s="34">
        <f>SUM(E8:F8)</f>
        <v>27215</v>
      </c>
      <c r="H8" s="34"/>
    </row>
    <row r="9" spans="1:9">
      <c r="A9" s="35"/>
      <c r="B9" s="42" t="s">
        <v>55</v>
      </c>
      <c r="C9" s="31" t="s">
        <v>27</v>
      </c>
      <c r="D9" s="43" t="s">
        <v>56</v>
      </c>
      <c r="E9" s="44">
        <f>SUM(E6:E8)</f>
        <v>571473</v>
      </c>
      <c r="F9" s="526">
        <f>SUM(F6:F8)</f>
        <v>0</v>
      </c>
      <c r="G9" s="44">
        <f>SUM(E9:F9)</f>
        <v>571473</v>
      </c>
      <c r="H9" s="33"/>
    </row>
    <row r="10" spans="1:9">
      <c r="A10" s="35"/>
      <c r="B10" s="38"/>
      <c r="C10" s="31"/>
      <c r="D10" s="32"/>
      <c r="E10" s="32"/>
      <c r="F10" s="39"/>
      <c r="G10" s="32"/>
      <c r="H10" s="32"/>
    </row>
    <row r="11" spans="1:9">
      <c r="A11" s="33"/>
      <c r="B11" s="75" t="s">
        <v>28</v>
      </c>
      <c r="C11" s="32" t="s">
        <v>29</v>
      </c>
      <c r="D11" s="32"/>
      <c r="E11" s="32"/>
      <c r="F11" s="39"/>
      <c r="G11" s="32"/>
      <c r="H11" s="32"/>
    </row>
    <row r="12" spans="1:9" s="1" customFormat="1">
      <c r="A12" s="2"/>
      <c r="B12" s="3"/>
      <c r="C12" s="264"/>
      <c r="D12" s="421"/>
      <c r="E12" s="421"/>
      <c r="F12" s="421"/>
      <c r="G12" s="421"/>
      <c r="H12" s="421"/>
    </row>
    <row r="13" spans="1:9" s="1" customFormat="1" ht="13.8" thickBot="1">
      <c r="A13" s="46"/>
      <c r="B13" s="1474" t="s">
        <v>104</v>
      </c>
      <c r="C13" s="1474"/>
      <c r="D13" s="1474"/>
      <c r="E13" s="1474"/>
      <c r="F13" s="1474"/>
      <c r="G13" s="1474"/>
      <c r="H13" s="467"/>
    </row>
    <row r="14" spans="1:9" s="1" customFormat="1" ht="14.4" thickTop="1" thickBot="1">
      <c r="A14" s="46"/>
      <c r="B14" s="262"/>
      <c r="C14" s="262" t="s">
        <v>30</v>
      </c>
      <c r="D14" s="262"/>
      <c r="E14" s="262"/>
      <c r="F14" s="262"/>
      <c r="G14" s="47" t="s">
        <v>116</v>
      </c>
      <c r="H14" s="34"/>
    </row>
    <row r="15" spans="1:9" ht="15" customHeight="1" thickTop="1">
      <c r="A15" s="1279"/>
      <c r="B15" s="87"/>
      <c r="C15" s="95" t="s">
        <v>59</v>
      </c>
      <c r="D15" s="92"/>
      <c r="E15" s="536"/>
      <c r="F15" s="536"/>
      <c r="G15" s="92"/>
      <c r="H15" s="92"/>
      <c r="I15" s="85"/>
    </row>
    <row r="16" spans="1:9" ht="15" customHeight="1">
      <c r="A16" s="1279" t="s">
        <v>60</v>
      </c>
      <c r="B16" s="94">
        <v>2851</v>
      </c>
      <c r="C16" s="95" t="s">
        <v>79</v>
      </c>
      <c r="D16" s="265"/>
      <c r="E16" s="265"/>
      <c r="F16" s="267"/>
      <c r="G16" s="117"/>
      <c r="H16" s="117"/>
      <c r="I16" s="85"/>
    </row>
    <row r="17" spans="1:9" ht="15" customHeight="1">
      <c r="A17" s="1279"/>
      <c r="B17" s="101">
        <v>1E-3</v>
      </c>
      <c r="C17" s="95" t="s">
        <v>38</v>
      </c>
      <c r="D17" s="265"/>
      <c r="E17" s="265"/>
      <c r="F17" s="267"/>
      <c r="G17" s="117"/>
      <c r="H17" s="117"/>
      <c r="I17" s="85"/>
    </row>
    <row r="18" spans="1:9" ht="15" customHeight="1">
      <c r="A18" s="1279"/>
      <c r="B18" s="87">
        <v>60</v>
      </c>
      <c r="C18" s="626" t="s">
        <v>355</v>
      </c>
      <c r="D18" s="265"/>
      <c r="E18" s="265"/>
      <c r="F18" s="267"/>
      <c r="G18" s="117"/>
      <c r="H18" s="117"/>
      <c r="I18" s="85"/>
    </row>
    <row r="19" spans="1:9" ht="15" customHeight="1">
      <c r="A19" s="1279"/>
      <c r="B19" s="123" t="s">
        <v>331</v>
      </c>
      <c r="C19" s="838" t="s">
        <v>269</v>
      </c>
      <c r="D19" s="130"/>
      <c r="E19" s="501"/>
      <c r="F19" s="501"/>
      <c r="G19" s="130">
        <v>976</v>
      </c>
      <c r="H19" s="98" t="s">
        <v>218</v>
      </c>
      <c r="I19" s="85"/>
    </row>
    <row r="20" spans="1:9" ht="15" customHeight="1">
      <c r="A20" s="1279" t="s">
        <v>55</v>
      </c>
      <c r="B20" s="87">
        <v>60</v>
      </c>
      <c r="C20" s="626" t="s">
        <v>355</v>
      </c>
      <c r="D20" s="265"/>
      <c r="E20" s="313"/>
      <c r="F20" s="269"/>
      <c r="G20" s="183">
        <f>SUM(G19:G19)</f>
        <v>976</v>
      </c>
      <c r="H20" s="92"/>
      <c r="I20" s="85"/>
    </row>
    <row r="21" spans="1:9" ht="15" customHeight="1">
      <c r="A21" s="1279" t="s">
        <v>55</v>
      </c>
      <c r="B21" s="101">
        <v>1E-3</v>
      </c>
      <c r="C21" s="95" t="s">
        <v>38</v>
      </c>
      <c r="D21" s="265"/>
      <c r="E21" s="313"/>
      <c r="F21" s="269"/>
      <c r="G21" s="183">
        <f t="shared" ref="G21" si="0">G20</f>
        <v>976</v>
      </c>
      <c r="H21" s="179"/>
      <c r="I21" s="85"/>
    </row>
    <row r="22" spans="1:9">
      <c r="A22" s="1279"/>
      <c r="B22" s="689"/>
      <c r="C22" s="95"/>
      <c r="D22" s="267"/>
      <c r="E22" s="292"/>
      <c r="F22" s="267"/>
      <c r="G22" s="265"/>
      <c r="H22" s="266"/>
      <c r="I22" s="85"/>
    </row>
    <row r="23" spans="1:9">
      <c r="A23" s="1279"/>
      <c r="B23" s="101">
        <v>3.0000000000000001E-3</v>
      </c>
      <c r="C23" s="95" t="s">
        <v>84</v>
      </c>
      <c r="D23" s="265"/>
      <c r="E23" s="265"/>
      <c r="F23" s="267"/>
      <c r="G23" s="117"/>
      <c r="H23" s="117"/>
      <c r="I23" s="85"/>
    </row>
    <row r="24" spans="1:9">
      <c r="A24" s="1279"/>
      <c r="B24" s="87">
        <v>61</v>
      </c>
      <c r="C24" s="626" t="s">
        <v>356</v>
      </c>
      <c r="D24" s="265"/>
      <c r="E24" s="265"/>
      <c r="F24" s="267"/>
      <c r="G24" s="117"/>
      <c r="H24" s="117"/>
      <c r="I24" s="85"/>
    </row>
    <row r="25" spans="1:9">
      <c r="A25" s="1279"/>
      <c r="B25" s="87">
        <v>46</v>
      </c>
      <c r="C25" s="626" t="s">
        <v>20</v>
      </c>
      <c r="D25" s="117"/>
      <c r="E25" s="267"/>
      <c r="F25" s="267"/>
      <c r="G25" s="117"/>
      <c r="H25" s="117"/>
      <c r="I25" s="85"/>
    </row>
    <row r="26" spans="1:9">
      <c r="A26" s="1279"/>
      <c r="B26" s="123" t="s">
        <v>279</v>
      </c>
      <c r="C26" s="838" t="s">
        <v>269</v>
      </c>
      <c r="D26" s="267"/>
      <c r="E26" s="270"/>
      <c r="F26" s="269"/>
      <c r="G26" s="270">
        <v>231</v>
      </c>
      <c r="H26" s="265" t="s">
        <v>218</v>
      </c>
      <c r="I26" s="85"/>
    </row>
    <row r="27" spans="1:9">
      <c r="A27" s="1279" t="s">
        <v>55</v>
      </c>
      <c r="B27" s="87">
        <v>46</v>
      </c>
      <c r="C27" s="626" t="s">
        <v>20</v>
      </c>
      <c r="D27" s="267"/>
      <c r="E27" s="269"/>
      <c r="F27" s="269"/>
      <c r="G27" s="270">
        <f>SUM(G26:G26)</f>
        <v>231</v>
      </c>
      <c r="H27" s="265"/>
      <c r="I27" s="85"/>
    </row>
    <row r="28" spans="1:9">
      <c r="A28" s="1279"/>
      <c r="B28" s="87"/>
      <c r="C28" s="626"/>
      <c r="D28" s="267"/>
      <c r="E28" s="265"/>
      <c r="F28" s="267"/>
      <c r="G28" s="265"/>
      <c r="H28" s="265"/>
      <c r="I28" s="85"/>
    </row>
    <row r="29" spans="1:9">
      <c r="A29" s="1279"/>
      <c r="B29" s="87">
        <v>48</v>
      </c>
      <c r="C29" s="626" t="s">
        <v>22</v>
      </c>
      <c r="D29" s="267"/>
      <c r="E29" s="265"/>
      <c r="F29" s="267"/>
      <c r="G29" s="265"/>
      <c r="H29" s="265"/>
      <c r="I29" s="85"/>
    </row>
    <row r="30" spans="1:9">
      <c r="A30" s="1279"/>
      <c r="B30" s="123" t="s">
        <v>281</v>
      </c>
      <c r="C30" s="838" t="s">
        <v>269</v>
      </c>
      <c r="D30" s="267"/>
      <c r="E30" s="270"/>
      <c r="F30" s="269"/>
      <c r="G30" s="270">
        <v>226</v>
      </c>
      <c r="H30" s="265" t="s">
        <v>218</v>
      </c>
      <c r="I30" s="85"/>
    </row>
    <row r="31" spans="1:9">
      <c r="A31" s="1279" t="s">
        <v>55</v>
      </c>
      <c r="B31" s="87">
        <v>48</v>
      </c>
      <c r="C31" s="626" t="s">
        <v>22</v>
      </c>
      <c r="D31" s="267"/>
      <c r="E31" s="270"/>
      <c r="F31" s="269"/>
      <c r="G31" s="270">
        <f>G30</f>
        <v>226</v>
      </c>
      <c r="H31" s="265"/>
      <c r="I31" s="85"/>
    </row>
    <row r="32" spans="1:9">
      <c r="A32" s="1279"/>
      <c r="B32" s="87"/>
      <c r="C32" s="626"/>
      <c r="D32" s="267"/>
      <c r="E32" s="265"/>
      <c r="F32" s="267"/>
      <c r="G32" s="265"/>
      <c r="H32" s="265"/>
      <c r="I32" s="85"/>
    </row>
    <row r="33" spans="1:9" ht="28.05" customHeight="1">
      <c r="A33" s="1279"/>
      <c r="B33" s="87">
        <v>60</v>
      </c>
      <c r="C33" s="626" t="s">
        <v>357</v>
      </c>
      <c r="D33" s="117"/>
      <c r="E33" s="267"/>
      <c r="F33" s="267"/>
      <c r="G33" s="117"/>
      <c r="H33" s="117"/>
      <c r="I33" s="85"/>
    </row>
    <row r="34" spans="1:9">
      <c r="A34" s="1279"/>
      <c r="B34" s="123" t="s">
        <v>358</v>
      </c>
      <c r="C34" s="626" t="s">
        <v>269</v>
      </c>
      <c r="D34" s="265"/>
      <c r="E34" s="292"/>
      <c r="F34" s="267"/>
      <c r="G34" s="265">
        <v>166</v>
      </c>
      <c r="H34" s="265" t="s">
        <v>218</v>
      </c>
      <c r="I34" s="85"/>
    </row>
    <row r="35" spans="1:9" ht="28.05" customHeight="1">
      <c r="A35" s="1279" t="s">
        <v>55</v>
      </c>
      <c r="B35" s="87">
        <v>60</v>
      </c>
      <c r="C35" s="626" t="s">
        <v>357</v>
      </c>
      <c r="D35" s="687"/>
      <c r="E35" s="316"/>
      <c r="F35" s="316"/>
      <c r="G35" s="688">
        <f>SUM(G34:G34)</f>
        <v>166</v>
      </c>
      <c r="H35" s="687"/>
      <c r="I35" s="85"/>
    </row>
    <row r="36" spans="1:9">
      <c r="A36" s="1279" t="s">
        <v>55</v>
      </c>
      <c r="B36" s="87">
        <v>61</v>
      </c>
      <c r="C36" s="626" t="s">
        <v>356</v>
      </c>
      <c r="D36" s="265"/>
      <c r="E36" s="313"/>
      <c r="F36" s="269"/>
      <c r="G36" s="270">
        <f>G27+G35+G31</f>
        <v>623</v>
      </c>
      <c r="H36" s="265"/>
      <c r="I36" s="85"/>
    </row>
    <row r="37" spans="1:9" ht="15" customHeight="1">
      <c r="A37" s="1279" t="s">
        <v>55</v>
      </c>
      <c r="B37" s="101">
        <v>3.0000000000000001E-3</v>
      </c>
      <c r="C37" s="95" t="s">
        <v>84</v>
      </c>
      <c r="D37" s="288"/>
      <c r="E37" s="289"/>
      <c r="F37" s="289"/>
      <c r="G37" s="313">
        <f>G36</f>
        <v>623</v>
      </c>
      <c r="H37" s="287"/>
      <c r="I37" s="85"/>
    </row>
    <row r="38" spans="1:9">
      <c r="A38" s="1279"/>
      <c r="B38" s="689"/>
      <c r="C38" s="95"/>
      <c r="D38" s="288"/>
      <c r="E38" s="288"/>
      <c r="F38" s="288"/>
      <c r="G38" s="292"/>
      <c r="H38" s="288"/>
      <c r="I38" s="85"/>
    </row>
    <row r="39" spans="1:9" ht="15" customHeight="1">
      <c r="A39" s="1279"/>
      <c r="B39" s="101">
        <v>0.10199999999999999</v>
      </c>
      <c r="C39" s="95" t="s">
        <v>359</v>
      </c>
      <c r="D39" s="267"/>
      <c r="E39" s="265"/>
      <c r="F39" s="267"/>
      <c r="G39" s="265"/>
      <c r="H39" s="265"/>
      <c r="I39" s="85"/>
    </row>
    <row r="40" spans="1:9" ht="15" customHeight="1">
      <c r="A40" s="1279"/>
      <c r="B40" s="87">
        <v>66</v>
      </c>
      <c r="C40" s="626" t="s">
        <v>181</v>
      </c>
      <c r="D40" s="288"/>
      <c r="E40" s="292"/>
      <c r="F40" s="288"/>
      <c r="G40" s="292"/>
      <c r="H40" s="292"/>
      <c r="I40" s="85"/>
    </row>
    <row r="41" spans="1:9" s="1053" customFormat="1" ht="39.6">
      <c r="A41" s="832" t="s">
        <v>221</v>
      </c>
      <c r="B41" s="87" t="s">
        <v>565</v>
      </c>
      <c r="C41" s="838" t="s">
        <v>698</v>
      </c>
      <c r="D41" s="687"/>
      <c r="E41" s="288"/>
      <c r="F41" s="288"/>
      <c r="G41" s="687">
        <v>25260</v>
      </c>
      <c r="H41" s="687" t="s">
        <v>219</v>
      </c>
    </row>
    <row r="42" spans="1:9" ht="15" customHeight="1">
      <c r="A42" s="1279" t="s">
        <v>55</v>
      </c>
      <c r="B42" s="87">
        <v>66</v>
      </c>
      <c r="C42" s="626" t="s">
        <v>181</v>
      </c>
      <c r="D42" s="687"/>
      <c r="E42" s="316"/>
      <c r="F42" s="316"/>
      <c r="G42" s="1198">
        <f>G41</f>
        <v>25260</v>
      </c>
      <c r="H42" s="687"/>
      <c r="I42" s="85"/>
    </row>
    <row r="43" spans="1:9" ht="15" customHeight="1">
      <c r="A43" s="1279" t="s">
        <v>55</v>
      </c>
      <c r="B43" s="101">
        <v>0.10199999999999999</v>
      </c>
      <c r="C43" s="95" t="s">
        <v>359</v>
      </c>
      <c r="D43" s="265"/>
      <c r="E43" s="313"/>
      <c r="F43" s="269"/>
      <c r="G43" s="1042">
        <f>G42</f>
        <v>25260</v>
      </c>
      <c r="H43" s="265"/>
      <c r="I43" s="85"/>
    </row>
    <row r="44" spans="1:9">
      <c r="A44" s="1279"/>
      <c r="B44" s="101"/>
      <c r="C44" s="95"/>
      <c r="D44" s="265"/>
      <c r="E44" s="286"/>
      <c r="F44" s="272"/>
      <c r="G44" s="638"/>
      <c r="H44" s="638"/>
      <c r="I44" s="85"/>
    </row>
    <row r="45" spans="1:9" ht="15" customHeight="1">
      <c r="A45" s="1279"/>
      <c r="B45" s="101">
        <v>0.2</v>
      </c>
      <c r="C45" s="95" t="s">
        <v>360</v>
      </c>
      <c r="D45" s="267"/>
      <c r="E45" s="265"/>
      <c r="F45" s="267"/>
      <c r="G45" s="117"/>
      <c r="H45" s="117"/>
      <c r="I45" s="85"/>
    </row>
    <row r="46" spans="1:9" ht="15" customHeight="1">
      <c r="A46" s="1279"/>
      <c r="B46" s="87">
        <v>68</v>
      </c>
      <c r="C46" s="626" t="s">
        <v>361</v>
      </c>
      <c r="D46" s="267"/>
      <c r="E46" s="265"/>
      <c r="F46" s="267"/>
      <c r="G46" s="117"/>
      <c r="H46" s="117"/>
      <c r="I46" s="85"/>
    </row>
    <row r="47" spans="1:9" ht="15" customHeight="1">
      <c r="A47" s="1279"/>
      <c r="B47" s="87">
        <v>61</v>
      </c>
      <c r="C47" s="626" t="s">
        <v>362</v>
      </c>
      <c r="D47" s="267"/>
      <c r="E47" s="265"/>
      <c r="F47" s="267"/>
      <c r="G47" s="265"/>
      <c r="H47" s="265"/>
      <c r="I47" s="85"/>
    </row>
    <row r="48" spans="1:9" ht="15" customHeight="1">
      <c r="A48" s="97"/>
      <c r="B48" s="639" t="s">
        <v>504</v>
      </c>
      <c r="C48" s="507" t="s">
        <v>269</v>
      </c>
      <c r="D48" s="135"/>
      <c r="E48" s="269"/>
      <c r="F48" s="269"/>
      <c r="G48" s="135">
        <v>356</v>
      </c>
      <c r="H48" s="117" t="s">
        <v>218</v>
      </c>
      <c r="I48" s="85"/>
    </row>
    <row r="49" spans="1:9" ht="15" customHeight="1">
      <c r="A49" s="1279" t="s">
        <v>55</v>
      </c>
      <c r="B49" s="87">
        <v>61</v>
      </c>
      <c r="C49" s="626" t="s">
        <v>362</v>
      </c>
      <c r="D49" s="265"/>
      <c r="E49" s="270"/>
      <c r="F49" s="269"/>
      <c r="G49" s="135">
        <f>SUM(G48:G48)</f>
        <v>356</v>
      </c>
      <c r="H49" s="117"/>
      <c r="I49" s="85"/>
    </row>
    <row r="50" spans="1:9" ht="15" customHeight="1">
      <c r="A50" s="1279" t="s">
        <v>55</v>
      </c>
      <c r="B50" s="87">
        <v>68</v>
      </c>
      <c r="C50" s="626" t="s">
        <v>361</v>
      </c>
      <c r="D50" s="267"/>
      <c r="E50" s="313"/>
      <c r="F50" s="269"/>
      <c r="G50" s="270">
        <f>G49</f>
        <v>356</v>
      </c>
      <c r="H50" s="265"/>
      <c r="I50" s="85"/>
    </row>
    <row r="51" spans="1:9" ht="15" customHeight="1">
      <c r="A51" s="1279" t="s">
        <v>55</v>
      </c>
      <c r="B51" s="101">
        <v>0.2</v>
      </c>
      <c r="C51" s="95" t="s">
        <v>360</v>
      </c>
      <c r="D51" s="267"/>
      <c r="E51" s="313"/>
      <c r="F51" s="269"/>
      <c r="G51" s="270">
        <f t="shared" ref="G51" si="1">G50</f>
        <v>356</v>
      </c>
      <c r="H51" s="265"/>
      <c r="I51" s="85"/>
    </row>
    <row r="52" spans="1:9" ht="15" customHeight="1">
      <c r="A52" s="626" t="s">
        <v>55</v>
      </c>
      <c r="B52" s="94">
        <v>2851</v>
      </c>
      <c r="C52" s="95" t="s">
        <v>79</v>
      </c>
      <c r="D52" s="269"/>
      <c r="E52" s="313"/>
      <c r="F52" s="269"/>
      <c r="G52" s="265">
        <f>G51+G43+G37+G21</f>
        <v>27215</v>
      </c>
      <c r="H52" s="265"/>
      <c r="I52" s="85"/>
    </row>
    <row r="53" spans="1:9" ht="15" customHeight="1">
      <c r="A53" s="109" t="s">
        <v>55</v>
      </c>
      <c r="B53" s="122"/>
      <c r="C53" s="110" t="s">
        <v>59</v>
      </c>
      <c r="D53" s="268"/>
      <c r="E53" s="268"/>
      <c r="F53" s="271"/>
      <c r="G53" s="268">
        <f>G52</f>
        <v>27215</v>
      </c>
      <c r="H53" s="265"/>
      <c r="I53" s="85"/>
    </row>
    <row r="54" spans="1:9" ht="15" customHeight="1">
      <c r="A54" s="109" t="s">
        <v>55</v>
      </c>
      <c r="B54" s="122"/>
      <c r="C54" s="110" t="s">
        <v>56</v>
      </c>
      <c r="D54" s="271"/>
      <c r="E54" s="271"/>
      <c r="F54" s="271"/>
      <c r="G54" s="268">
        <f>G53</f>
        <v>27215</v>
      </c>
      <c r="H54" s="265"/>
      <c r="I54" s="85"/>
    </row>
    <row r="55" spans="1:9" ht="10.199999999999999" customHeight="1">
      <c r="A55" s="1279"/>
      <c r="B55" s="99"/>
      <c r="C55" s="99"/>
      <c r="D55" s="99"/>
      <c r="E55" s="99"/>
      <c r="F55" s="99"/>
      <c r="G55" s="99"/>
      <c r="H55" s="99"/>
    </row>
    <row r="56" spans="1:9">
      <c r="A56" s="1057" t="s">
        <v>221</v>
      </c>
      <c r="B56" s="237" t="s">
        <v>570</v>
      </c>
      <c r="C56" s="586"/>
      <c r="D56" s="15"/>
      <c r="E56" s="15"/>
      <c r="F56" s="15"/>
      <c r="G56" s="15"/>
      <c r="H56" s="15"/>
    </row>
    <row r="57" spans="1:9">
      <c r="A57" s="557" t="s">
        <v>220</v>
      </c>
      <c r="B57" s="146"/>
      <c r="C57" s="1268"/>
      <c r="D57" s="15"/>
      <c r="E57" s="15"/>
      <c r="F57" s="15"/>
      <c r="G57" s="15"/>
      <c r="H57" s="15"/>
    </row>
    <row r="58" spans="1:9">
      <c r="A58" s="1079" t="s">
        <v>218</v>
      </c>
      <c r="B58" s="1495" t="s">
        <v>572</v>
      </c>
      <c r="C58" s="1495"/>
      <c r="D58" s="1495"/>
      <c r="E58" s="1495"/>
      <c r="F58" s="1495"/>
      <c r="G58" s="1495"/>
      <c r="H58" s="1495"/>
    </row>
    <row r="59" spans="1:9">
      <c r="A59" s="1079" t="s">
        <v>219</v>
      </c>
      <c r="B59" s="1495" t="s">
        <v>591</v>
      </c>
      <c r="C59" s="1495"/>
      <c r="D59" s="1495"/>
      <c r="E59" s="1495"/>
      <c r="F59" s="1495"/>
      <c r="G59" s="1495"/>
      <c r="H59" s="1495"/>
    </row>
    <row r="60" spans="1:9">
      <c r="A60" s="1279"/>
      <c r="B60" s="87"/>
      <c r="C60" s="111"/>
      <c r="D60" s="143"/>
      <c r="E60" s="143"/>
      <c r="F60" s="143"/>
      <c r="G60" s="143"/>
      <c r="H60" s="143"/>
    </row>
    <row r="61" spans="1:9">
      <c r="A61" s="1279"/>
      <c r="B61" s="87"/>
      <c r="C61" s="133"/>
      <c r="D61" s="918"/>
      <c r="E61" s="230"/>
      <c r="F61" s="230"/>
      <c r="G61" s="918"/>
      <c r="H61" s="918"/>
    </row>
    <row r="62" spans="1:9">
      <c r="A62" s="1279"/>
      <c r="B62" s="87"/>
      <c r="C62" s="133"/>
      <c r="D62" s="120"/>
      <c r="E62" s="120"/>
      <c r="F62" s="120"/>
      <c r="G62" s="120"/>
      <c r="H62" s="120"/>
    </row>
    <row r="63" spans="1:9">
      <c r="A63" s="1279"/>
      <c r="B63" s="87"/>
      <c r="C63" s="133"/>
      <c r="D63" s="120"/>
      <c r="E63" s="120"/>
      <c r="F63" s="120"/>
      <c r="G63" s="120"/>
      <c r="H63" s="120"/>
    </row>
    <row r="64" spans="1:9">
      <c r="A64" s="1279"/>
      <c r="B64" s="87"/>
      <c r="C64" s="133"/>
      <c r="D64" s="120"/>
      <c r="E64" s="120"/>
      <c r="F64" s="120"/>
      <c r="G64" s="120"/>
      <c r="H64" s="120"/>
    </row>
    <row r="65" spans="1:8">
      <c r="A65" s="1279"/>
      <c r="B65" s="87"/>
      <c r="C65" s="133"/>
      <c r="D65" s="120"/>
      <c r="E65" s="120"/>
      <c r="F65" s="120"/>
      <c r="G65" s="120"/>
      <c r="H65" s="120"/>
    </row>
    <row r="66" spans="1:8">
      <c r="A66" s="1279"/>
      <c r="B66" s="87"/>
      <c r="C66" s="133"/>
      <c r="D66" s="120"/>
      <c r="E66" s="120"/>
      <c r="F66" s="120"/>
      <c r="G66" s="120"/>
      <c r="H66" s="120"/>
    </row>
    <row r="67" spans="1:8">
      <c r="A67" s="1279"/>
      <c r="B67" s="87"/>
      <c r="C67" s="133"/>
      <c r="D67" s="120"/>
      <c r="E67" s="120"/>
      <c r="F67" s="120"/>
      <c r="G67" s="120"/>
      <c r="H67" s="120"/>
    </row>
    <row r="68" spans="1:8">
      <c r="A68" s="1279"/>
      <c r="B68" s="87"/>
      <c r="C68" s="133"/>
      <c r="D68" s="120"/>
      <c r="E68" s="120"/>
      <c r="F68" s="120"/>
      <c r="G68" s="120"/>
      <c r="H68" s="120"/>
    </row>
    <row r="69" spans="1:8">
      <c r="A69" s="1279"/>
      <c r="B69" s="87"/>
      <c r="C69" s="133"/>
      <c r="D69" s="120"/>
      <c r="E69" s="120"/>
      <c r="F69" s="120"/>
      <c r="G69" s="120"/>
      <c r="H69" s="120"/>
    </row>
    <row r="70" spans="1:8">
      <c r="A70" s="1279"/>
      <c r="B70" s="87"/>
      <c r="C70" s="111"/>
      <c r="D70" s="120"/>
      <c r="E70" s="120"/>
      <c r="F70" s="120"/>
      <c r="G70" s="120"/>
      <c r="H70" s="120"/>
    </row>
    <row r="71" spans="1:8">
      <c r="A71" s="1279"/>
      <c r="B71" s="87"/>
      <c r="C71" s="111"/>
      <c r="D71" s="120"/>
      <c r="E71" s="120"/>
      <c r="F71" s="120"/>
      <c r="G71" s="120"/>
      <c r="H71" s="120"/>
    </row>
    <row r="72" spans="1:8">
      <c r="A72" s="1279"/>
      <c r="B72" s="87"/>
      <c r="C72" s="111"/>
      <c r="D72" s="120"/>
      <c r="E72" s="120"/>
      <c r="F72" s="120"/>
      <c r="G72" s="120"/>
      <c r="H72" s="120"/>
    </row>
    <row r="73" spans="1:8">
      <c r="A73" s="1279"/>
      <c r="B73" s="87"/>
      <c r="C73" s="111"/>
      <c r="D73" s="120"/>
      <c r="E73" s="120"/>
      <c r="F73" s="120"/>
      <c r="G73" s="120"/>
      <c r="H73" s="120"/>
    </row>
    <row r="74" spans="1:8">
      <c r="A74" s="1279"/>
      <c r="B74" s="87"/>
      <c r="C74" s="111"/>
      <c r="D74" s="120"/>
      <c r="E74" s="120"/>
      <c r="F74" s="120"/>
      <c r="G74" s="120"/>
      <c r="H74" s="120"/>
    </row>
    <row r="75" spans="1:8">
      <c r="F75" s="100"/>
      <c r="G75" s="100"/>
      <c r="H75" s="100"/>
    </row>
    <row r="76" spans="1:8">
      <c r="F76" s="100"/>
      <c r="G76" s="100"/>
      <c r="H76" s="100"/>
    </row>
    <row r="77" spans="1:8">
      <c r="F77" s="100"/>
      <c r="G77" s="100"/>
      <c r="H77" s="100"/>
    </row>
    <row r="78" spans="1:8">
      <c r="F78" s="100"/>
      <c r="G78" s="100"/>
      <c r="H78" s="100"/>
    </row>
    <row r="79" spans="1:8">
      <c r="F79" s="100"/>
      <c r="G79" s="100"/>
      <c r="H79" s="100"/>
    </row>
    <row r="80" spans="1:8">
      <c r="F80" s="100"/>
      <c r="G80" s="100"/>
      <c r="H80" s="100"/>
    </row>
    <row r="81" spans="6:8">
      <c r="F81" s="100"/>
      <c r="G81" s="100"/>
      <c r="H81" s="100"/>
    </row>
    <row r="82" spans="6:8">
      <c r="F82" s="100"/>
      <c r="G82" s="100"/>
      <c r="H82" s="100"/>
    </row>
    <row r="83" spans="6:8">
      <c r="F83" s="100"/>
      <c r="G83" s="100"/>
      <c r="H83" s="100"/>
    </row>
    <row r="84" spans="6:8">
      <c r="F84" s="100"/>
      <c r="G84" s="100"/>
      <c r="H84" s="100"/>
    </row>
    <row r="85" spans="6:8">
      <c r="F85" s="100"/>
      <c r="G85" s="100"/>
      <c r="H85" s="100"/>
    </row>
    <row r="86" spans="6:8">
      <c r="F86" s="100"/>
      <c r="G86" s="100"/>
      <c r="H86" s="100"/>
    </row>
    <row r="87" spans="6:8">
      <c r="F87" s="100"/>
      <c r="G87" s="100"/>
      <c r="H87" s="100"/>
    </row>
    <row r="88" spans="6:8">
      <c r="F88" s="100"/>
      <c r="G88" s="100"/>
      <c r="H88" s="100"/>
    </row>
    <row r="89" spans="6:8">
      <c r="F89" s="100"/>
      <c r="G89" s="100"/>
      <c r="H89" s="100"/>
    </row>
    <row r="90" spans="6:8">
      <c r="F90" s="100"/>
      <c r="G90" s="100"/>
      <c r="H90" s="100"/>
    </row>
    <row r="91" spans="6:8">
      <c r="F91" s="100"/>
      <c r="G91" s="100"/>
      <c r="H91" s="100"/>
    </row>
  </sheetData>
  <autoFilter ref="A14:I54">
    <filterColumn colId="7"/>
  </autoFilter>
  <mergeCells count="7">
    <mergeCell ref="A2:G2"/>
    <mergeCell ref="A1:G1"/>
    <mergeCell ref="B58:H58"/>
    <mergeCell ref="B59:H59"/>
    <mergeCell ref="A3:G3"/>
    <mergeCell ref="B4:G4"/>
    <mergeCell ref="B13:G13"/>
  </mergeCells>
  <printOptions horizontalCentered="1"/>
  <pageMargins left="0.55118110236220474" right="0.55118110236220474" top="0.78740157480314965" bottom="1.5748031496062993" header="0.51181102362204722" footer="1.1811023622047245"/>
  <pageSetup paperSize="9" scale="95" firstPageNumber="21" orientation="portrait" blackAndWhite="1" useFirstPageNumber="1" r:id="rId1"/>
  <headerFooter alignWithMargins="0">
    <oddHeader xml:space="preserve">&amp;C   </oddHeader>
    <oddFooter>&amp;C&amp;"Times New Roman,Bold"&amp;P</oddFooter>
  </headerFooter>
  <rowBreaks count="1" manualBreakCount="1">
    <brk id="48" max="7" man="1"/>
  </rowBreaks>
</worksheet>
</file>

<file path=xl/worksheets/sheet16.xml><?xml version="1.0" encoding="utf-8"?>
<worksheet xmlns="http://schemas.openxmlformats.org/spreadsheetml/2006/main" xmlns:r="http://schemas.openxmlformats.org/officeDocument/2006/relationships">
  <sheetPr syncVertical="1" syncRef="A1" transitionEvaluation="1">
    <tabColor rgb="FFFF0000"/>
  </sheetPr>
  <dimension ref="A1:O38"/>
  <sheetViews>
    <sheetView view="pageBreakPreview" zoomScaleNormal="85" zoomScaleSheetLayoutView="100" workbookViewId="0">
      <selection activeCell="I1" sqref="I1:W1048576"/>
    </sheetView>
  </sheetViews>
  <sheetFormatPr defaultColWidth="11" defaultRowHeight="13.2"/>
  <cols>
    <col min="1" max="1" width="6.44140625" style="1277" customWidth="1"/>
    <col min="2" max="2" width="8.109375" style="204" customWidth="1"/>
    <col min="3" max="3" width="35.77734375" style="85" customWidth="1"/>
    <col min="4" max="4" width="8.109375" style="100" customWidth="1"/>
    <col min="5" max="5" width="10.5546875" style="100" customWidth="1"/>
    <col min="6" max="6" width="10.5546875" style="85" customWidth="1"/>
    <col min="7" max="7" width="8.88671875" style="85" customWidth="1"/>
    <col min="8" max="8" width="3.88671875" style="85" customWidth="1"/>
    <col min="9" max="9" width="11" style="206"/>
    <col min="10" max="13" width="11" style="85"/>
    <col min="14" max="14" width="11.5546875" style="85" bestFit="1" customWidth="1"/>
    <col min="15" max="16384" width="11" style="85"/>
  </cols>
  <sheetData>
    <row r="1" spans="1:14">
      <c r="A1" s="1490" t="s">
        <v>363</v>
      </c>
      <c r="B1" s="1490"/>
      <c r="C1" s="1490"/>
      <c r="D1" s="1490"/>
      <c r="E1" s="1490"/>
      <c r="F1" s="1490"/>
      <c r="G1" s="1490"/>
      <c r="H1" s="1280"/>
    </row>
    <row r="2" spans="1:14">
      <c r="A2" s="1490" t="s">
        <v>364</v>
      </c>
      <c r="B2" s="1490"/>
      <c r="C2" s="1490"/>
      <c r="D2" s="1490"/>
      <c r="E2" s="1490"/>
      <c r="F2" s="1490"/>
      <c r="G2" s="1490"/>
      <c r="H2" s="1280"/>
    </row>
    <row r="3" spans="1:14">
      <c r="A3" s="1472" t="s">
        <v>446</v>
      </c>
      <c r="B3" s="1472"/>
      <c r="C3" s="1472"/>
      <c r="D3" s="1472"/>
      <c r="E3" s="1472"/>
      <c r="F3" s="1472"/>
      <c r="G3" s="1472"/>
      <c r="H3" s="1269"/>
    </row>
    <row r="4" spans="1:14" ht="13.8">
      <c r="A4" s="35"/>
      <c r="B4" s="1473"/>
      <c r="C4" s="1473"/>
      <c r="D4" s="1473"/>
      <c r="E4" s="1473"/>
      <c r="F4" s="1473"/>
      <c r="G4" s="1473"/>
      <c r="H4" s="1270"/>
    </row>
    <row r="5" spans="1:14">
      <c r="A5" s="35"/>
      <c r="B5" s="31"/>
      <c r="C5" s="31"/>
      <c r="D5" s="36"/>
      <c r="E5" s="37" t="s">
        <v>11</v>
      </c>
      <c r="F5" s="37" t="s">
        <v>12</v>
      </c>
      <c r="G5" s="37" t="s">
        <v>116</v>
      </c>
      <c r="H5" s="34"/>
    </row>
    <row r="6" spans="1:14">
      <c r="A6" s="35"/>
      <c r="B6" s="38" t="s">
        <v>13</v>
      </c>
      <c r="C6" s="31" t="s">
        <v>14</v>
      </c>
      <c r="D6" s="39" t="s">
        <v>56</v>
      </c>
      <c r="E6" s="33">
        <v>155778</v>
      </c>
      <c r="F6" s="527">
        <v>0</v>
      </c>
      <c r="G6" s="33">
        <f>SUM(E6:F6)</f>
        <v>155778</v>
      </c>
      <c r="H6" s="33"/>
    </row>
    <row r="7" spans="1:14">
      <c r="A7" s="35"/>
      <c r="B7" s="38" t="s">
        <v>15</v>
      </c>
      <c r="C7" s="40" t="s">
        <v>16</v>
      </c>
      <c r="D7" s="41"/>
      <c r="E7" s="34"/>
      <c r="F7" s="530"/>
      <c r="G7" s="34"/>
      <c r="H7" s="34"/>
    </row>
    <row r="8" spans="1:14">
      <c r="A8" s="35"/>
      <c r="B8" s="38"/>
      <c r="C8" s="40" t="s">
        <v>112</v>
      </c>
      <c r="D8" s="41" t="s">
        <v>56</v>
      </c>
      <c r="E8" s="34">
        <f>G26</f>
        <v>2970</v>
      </c>
      <c r="F8" s="531">
        <v>0</v>
      </c>
      <c r="G8" s="34">
        <f>SUM(E8:F8)</f>
        <v>2970</v>
      </c>
      <c r="H8" s="34"/>
    </row>
    <row r="9" spans="1:14">
      <c r="A9" s="35"/>
      <c r="B9" s="42" t="s">
        <v>55</v>
      </c>
      <c r="C9" s="31" t="s">
        <v>27</v>
      </c>
      <c r="D9" s="43" t="s">
        <v>56</v>
      </c>
      <c r="E9" s="44">
        <f>SUM(E6:E8)</f>
        <v>158748</v>
      </c>
      <c r="F9" s="526">
        <f>SUM(F6:F8)</f>
        <v>0</v>
      </c>
      <c r="G9" s="44">
        <f>SUM(E9:F9)</f>
        <v>158748</v>
      </c>
      <c r="H9" s="33"/>
    </row>
    <row r="10" spans="1:14">
      <c r="A10" s="35"/>
      <c r="B10" s="38"/>
      <c r="C10" s="31"/>
      <c r="D10" s="32"/>
      <c r="E10" s="32"/>
      <c r="F10" s="39"/>
      <c r="G10" s="32"/>
      <c r="H10" s="32"/>
    </row>
    <row r="11" spans="1:14">
      <c r="A11" s="35"/>
      <c r="B11" s="38" t="s">
        <v>28</v>
      </c>
      <c r="C11" s="31" t="s">
        <v>29</v>
      </c>
      <c r="D11" s="31"/>
      <c r="E11" s="31"/>
      <c r="F11" s="45"/>
      <c r="G11" s="31"/>
      <c r="H11" s="31"/>
      <c r="I11" s="1501"/>
      <c r="J11" s="1501"/>
      <c r="K11" s="1501"/>
      <c r="L11" s="1501"/>
      <c r="M11" s="1501"/>
      <c r="N11" s="1501"/>
    </row>
    <row r="12" spans="1:14" s="1" customFormat="1">
      <c r="A12" s="33"/>
      <c r="B12" s="467"/>
      <c r="C12" s="467"/>
      <c r="D12" s="467"/>
      <c r="E12" s="467"/>
      <c r="F12" s="467"/>
      <c r="G12" s="467"/>
      <c r="H12" s="467"/>
      <c r="I12" s="1475"/>
      <c r="J12" s="1476"/>
      <c r="K12" s="1476"/>
      <c r="L12" s="1476"/>
      <c r="M12" s="1476"/>
      <c r="N12" s="1476"/>
    </row>
    <row r="13" spans="1:14" s="1" customFormat="1" ht="13.8" thickBot="1">
      <c r="A13" s="46"/>
      <c r="B13" s="1474" t="s">
        <v>104</v>
      </c>
      <c r="C13" s="1474"/>
      <c r="D13" s="1474"/>
      <c r="E13" s="1474"/>
      <c r="F13" s="1474"/>
      <c r="G13" s="1474"/>
      <c r="H13" s="467"/>
      <c r="I13" s="1433"/>
      <c r="J13" s="1471"/>
      <c r="K13" s="1471"/>
      <c r="L13" s="1471"/>
      <c r="M13" s="1471"/>
      <c r="N13" s="1471"/>
    </row>
    <row r="14" spans="1:14" s="1" customFormat="1" ht="14.4" thickTop="1" thickBot="1">
      <c r="A14" s="46"/>
      <c r="B14" s="262"/>
      <c r="C14" s="262" t="s">
        <v>30</v>
      </c>
      <c r="D14" s="262"/>
      <c r="E14" s="262"/>
      <c r="F14" s="262"/>
      <c r="G14" s="47" t="s">
        <v>55</v>
      </c>
      <c r="H14" s="34"/>
      <c r="I14" s="115"/>
      <c r="J14" s="116"/>
      <c r="K14" s="116"/>
      <c r="L14" s="116"/>
      <c r="M14" s="116"/>
      <c r="N14" s="243"/>
    </row>
    <row r="15" spans="1:14" s="111" customFormat="1" ht="15" customHeight="1" thickTop="1">
      <c r="A15" s="99"/>
      <c r="B15" s="87"/>
      <c r="C15" s="95" t="s">
        <v>59</v>
      </c>
      <c r="D15" s="92"/>
      <c r="E15" s="536"/>
      <c r="F15" s="536"/>
      <c r="G15" s="92"/>
      <c r="H15" s="92"/>
    </row>
    <row r="16" spans="1:14" s="111" customFormat="1" ht="15" customHeight="1">
      <c r="A16" s="99" t="s">
        <v>60</v>
      </c>
      <c r="B16" s="94">
        <v>2220</v>
      </c>
      <c r="C16" s="95" t="s">
        <v>365</v>
      </c>
      <c r="D16" s="120"/>
      <c r="E16" s="536"/>
      <c r="F16" s="536"/>
      <c r="G16" s="120"/>
      <c r="H16" s="120"/>
    </row>
    <row r="17" spans="1:15" s="111" customFormat="1" ht="15" customHeight="1">
      <c r="A17" s="99"/>
      <c r="B17" s="87">
        <v>60</v>
      </c>
      <c r="C17" s="626" t="s">
        <v>124</v>
      </c>
      <c r="D17" s="120"/>
      <c r="E17" s="501"/>
      <c r="F17" s="501"/>
      <c r="G17" s="120"/>
      <c r="H17" s="120"/>
      <c r="N17" s="922"/>
      <c r="O17" s="922"/>
    </row>
    <row r="18" spans="1:15" s="111" customFormat="1" ht="15" customHeight="1">
      <c r="A18" s="99"/>
      <c r="B18" s="919">
        <v>60.101999999999997</v>
      </c>
      <c r="C18" s="95" t="s">
        <v>366</v>
      </c>
      <c r="D18" s="923"/>
      <c r="E18" s="536"/>
      <c r="F18" s="536"/>
      <c r="G18" s="923"/>
      <c r="H18" s="923"/>
      <c r="N18" s="922"/>
      <c r="O18" s="922"/>
    </row>
    <row r="19" spans="1:15" s="111" customFormat="1" ht="15" customHeight="1">
      <c r="A19" s="99"/>
      <c r="B19" s="704">
        <v>0.44</v>
      </c>
      <c r="C19" s="626" t="s">
        <v>62</v>
      </c>
      <c r="D19" s="120"/>
      <c r="E19" s="501"/>
      <c r="F19" s="501"/>
      <c r="G19" s="120"/>
      <c r="H19" s="120"/>
      <c r="N19" s="922"/>
      <c r="O19" s="922"/>
    </row>
    <row r="20" spans="1:15" s="111" customFormat="1" ht="15" customHeight="1">
      <c r="A20" s="99"/>
      <c r="B20" s="123" t="s">
        <v>325</v>
      </c>
      <c r="C20" s="626" t="s">
        <v>269</v>
      </c>
      <c r="D20" s="117"/>
      <c r="E20" s="313"/>
      <c r="F20" s="269"/>
      <c r="G20" s="183">
        <v>2970</v>
      </c>
      <c r="H20" s="92"/>
      <c r="N20" s="922"/>
      <c r="O20" s="922"/>
    </row>
    <row r="21" spans="1:15" s="111" customFormat="1" ht="15" customHeight="1">
      <c r="A21" s="99" t="s">
        <v>55</v>
      </c>
      <c r="B21" s="704">
        <v>0.44</v>
      </c>
      <c r="C21" s="626" t="s">
        <v>62</v>
      </c>
      <c r="D21" s="117"/>
      <c r="E21" s="270"/>
      <c r="F21" s="269"/>
      <c r="G21" s="135">
        <f>SUM(G20:G20)</f>
        <v>2970</v>
      </c>
      <c r="H21" s="117"/>
      <c r="N21" s="922"/>
      <c r="O21" s="922"/>
    </row>
    <row r="22" spans="1:15" s="111" customFormat="1" ht="15" customHeight="1">
      <c r="A22" s="99" t="s">
        <v>55</v>
      </c>
      <c r="B22" s="919">
        <v>60.101999999999997</v>
      </c>
      <c r="C22" s="95" t="s">
        <v>366</v>
      </c>
      <c r="D22" s="117"/>
      <c r="E22" s="268"/>
      <c r="F22" s="271"/>
      <c r="G22" s="678">
        <f>G21</f>
        <v>2970</v>
      </c>
      <c r="H22" s="117"/>
      <c r="N22" s="922"/>
      <c r="O22" s="922"/>
    </row>
    <row r="23" spans="1:15" s="111" customFormat="1" ht="15" customHeight="1">
      <c r="A23" s="99" t="s">
        <v>55</v>
      </c>
      <c r="B23" s="87">
        <v>60</v>
      </c>
      <c r="C23" s="626" t="s">
        <v>124</v>
      </c>
      <c r="D23" s="117"/>
      <c r="E23" s="268"/>
      <c r="F23" s="271"/>
      <c r="G23" s="678">
        <f>G22</f>
        <v>2970</v>
      </c>
      <c r="H23" s="117"/>
      <c r="N23" s="922"/>
      <c r="O23" s="922"/>
    </row>
    <row r="24" spans="1:15" s="111" customFormat="1" ht="15" customHeight="1">
      <c r="A24" s="507" t="s">
        <v>55</v>
      </c>
      <c r="B24" s="112">
        <v>2220</v>
      </c>
      <c r="C24" s="102" t="s">
        <v>365</v>
      </c>
      <c r="D24" s="1422"/>
      <c r="E24" s="543"/>
      <c r="F24" s="543"/>
      <c r="G24" s="1076">
        <f>G23</f>
        <v>2970</v>
      </c>
      <c r="H24" s="923"/>
      <c r="N24" s="922"/>
      <c r="O24" s="922"/>
    </row>
    <row r="25" spans="1:15" s="111" customFormat="1" ht="15" customHeight="1">
      <c r="A25" s="136" t="s">
        <v>55</v>
      </c>
      <c r="B25" s="636"/>
      <c r="C25" s="102" t="s">
        <v>59</v>
      </c>
      <c r="D25" s="637"/>
      <c r="E25" s="385"/>
      <c r="F25" s="385"/>
      <c r="G25" s="637">
        <f>G24</f>
        <v>2970</v>
      </c>
      <c r="H25" s="130"/>
      <c r="N25" s="922"/>
      <c r="O25" s="922"/>
    </row>
    <row r="26" spans="1:15" s="111" customFormat="1" ht="15" customHeight="1">
      <c r="A26" s="184" t="s">
        <v>55</v>
      </c>
      <c r="B26" s="189"/>
      <c r="C26" s="921" t="s">
        <v>56</v>
      </c>
      <c r="D26" s="261"/>
      <c r="E26" s="385"/>
      <c r="F26" s="385"/>
      <c r="G26" s="261">
        <f t="shared" ref="G26" si="0">G25</f>
        <v>2970</v>
      </c>
      <c r="H26" s="120"/>
      <c r="N26" s="922"/>
      <c r="O26" s="922"/>
    </row>
    <row r="27" spans="1:15">
      <c r="D27" s="234"/>
      <c r="E27" s="234"/>
      <c r="F27" s="234"/>
      <c r="G27" s="234"/>
      <c r="H27" s="234"/>
      <c r="I27" s="85"/>
    </row>
    <row r="28" spans="1:15">
      <c r="A28" s="557" t="s">
        <v>673</v>
      </c>
      <c r="B28" s="146"/>
      <c r="C28" s="1268"/>
      <c r="D28" s="15"/>
      <c r="E28" s="15"/>
      <c r="F28" s="15"/>
      <c r="G28" s="15"/>
      <c r="H28" s="15"/>
      <c r="I28" s="85"/>
    </row>
    <row r="29" spans="1:15">
      <c r="A29" s="1079"/>
      <c r="B29" s="1495"/>
      <c r="C29" s="1495"/>
      <c r="D29" s="1495"/>
      <c r="E29" s="1495"/>
      <c r="F29" s="1495"/>
      <c r="G29" s="1495"/>
      <c r="H29" s="1495"/>
      <c r="I29" s="85"/>
    </row>
    <row r="30" spans="1:15">
      <c r="C30" s="206"/>
      <c r="D30" s="144"/>
      <c r="E30" s="144"/>
      <c r="F30" s="144"/>
      <c r="G30" s="144"/>
      <c r="H30" s="144"/>
      <c r="I30" s="85"/>
    </row>
    <row r="31" spans="1:15">
      <c r="C31" s="206"/>
      <c r="F31" s="100"/>
      <c r="G31" s="100"/>
      <c r="H31" s="100"/>
      <c r="I31" s="85"/>
    </row>
    <row r="32" spans="1:15">
      <c r="C32" s="206"/>
      <c r="F32" s="100"/>
      <c r="G32" s="100"/>
      <c r="H32" s="100"/>
      <c r="I32" s="85"/>
    </row>
    <row r="33" spans="1:14">
      <c r="F33" s="100"/>
      <c r="G33" s="100"/>
      <c r="H33" s="100"/>
      <c r="I33" s="85"/>
    </row>
    <row r="34" spans="1:14">
      <c r="F34" s="100"/>
      <c r="G34" s="100"/>
      <c r="H34" s="100"/>
      <c r="I34" s="85"/>
    </row>
    <row r="37" spans="1:14">
      <c r="C37" s="132"/>
    </row>
    <row r="38" spans="1:14" s="100" customFormat="1">
      <c r="A38" s="1277"/>
      <c r="B38" s="204"/>
      <c r="C38" s="132"/>
      <c r="F38" s="85"/>
      <c r="G38" s="85"/>
      <c r="H38" s="85"/>
      <c r="I38" s="206"/>
      <c r="J38" s="85"/>
      <c r="K38" s="85"/>
      <c r="L38" s="85"/>
      <c r="M38" s="85"/>
      <c r="N38" s="85"/>
    </row>
  </sheetData>
  <autoFilter ref="A14:N14">
    <filterColumn colId="7"/>
  </autoFilter>
  <mergeCells count="9">
    <mergeCell ref="B29:H29"/>
    <mergeCell ref="A1:G1"/>
    <mergeCell ref="A2:G2"/>
    <mergeCell ref="A3:G3"/>
    <mergeCell ref="B4:G4"/>
    <mergeCell ref="I12:N12"/>
    <mergeCell ref="B13:G13"/>
    <mergeCell ref="J13:N13"/>
    <mergeCell ref="I11:N11"/>
  </mergeCells>
  <printOptions horizontalCentered="1"/>
  <pageMargins left="0.55118110236220474" right="0.55118110236220474" top="0.78740157480314965" bottom="1.5748031496062993" header="0.51181102362204722" footer="1.1811023622047245"/>
  <pageSetup paperSize="9" scale="95" firstPageNumber="23" fitToHeight="15" orientation="portrait" blackAndWhite="1" useFirstPageNumber="1" r:id="rId1"/>
  <headerFooter alignWithMargins="0">
    <oddHeader xml:space="preserve">&amp;C   </oddHeader>
    <oddFooter>&amp;C&amp;"Times New Roman,Bold"&amp;P</oddFooter>
  </headerFooter>
</worksheet>
</file>

<file path=xl/worksheets/sheet17.xml><?xml version="1.0" encoding="utf-8"?>
<worksheet xmlns="http://schemas.openxmlformats.org/spreadsheetml/2006/main" xmlns:r="http://schemas.openxmlformats.org/officeDocument/2006/relationships">
  <sheetPr syncVertical="1" syncRef="C1" transitionEvaluation="1" codeName="Sheet19">
    <tabColor rgb="FFFF0000"/>
  </sheetPr>
  <dimension ref="A1:H37"/>
  <sheetViews>
    <sheetView view="pageBreakPreview" topLeftCell="C1" zoomScaleNormal="85" zoomScaleSheetLayoutView="100" workbookViewId="0">
      <selection activeCell="I1" sqref="I1:AC1048576"/>
    </sheetView>
  </sheetViews>
  <sheetFormatPr defaultColWidth="11" defaultRowHeight="13.2"/>
  <cols>
    <col min="1" max="1" width="6.44140625" style="843" customWidth="1"/>
    <col min="2" max="2" width="8.109375" style="204" customWidth="1"/>
    <col min="3" max="3" width="34.5546875" style="85" customWidth="1"/>
    <col min="4" max="4" width="7.77734375" style="100" customWidth="1"/>
    <col min="5" max="5" width="10.77734375" style="100" customWidth="1"/>
    <col min="6" max="7" width="10.77734375" style="85" customWidth="1"/>
    <col min="8" max="8" width="3.109375" style="85" customWidth="1"/>
    <col min="9" max="16384" width="11" style="85"/>
  </cols>
  <sheetData>
    <row r="1" spans="1:8" ht="14.1" customHeight="1">
      <c r="A1" s="1490" t="s">
        <v>139</v>
      </c>
      <c r="B1" s="1490"/>
      <c r="C1" s="1490"/>
      <c r="D1" s="1490"/>
      <c r="E1" s="1490"/>
      <c r="F1" s="1490"/>
      <c r="G1" s="1490"/>
      <c r="H1" s="842"/>
    </row>
    <row r="2" spans="1:8" ht="14.1" customHeight="1">
      <c r="A2" s="1490" t="s">
        <v>140</v>
      </c>
      <c r="B2" s="1490"/>
      <c r="C2" s="1490"/>
      <c r="D2" s="1490"/>
      <c r="E2" s="1490"/>
      <c r="F2" s="1490"/>
      <c r="G2" s="1490"/>
      <c r="H2" s="842"/>
    </row>
    <row r="3" spans="1:8" ht="14.1" customHeight="1">
      <c r="A3" s="1472" t="s">
        <v>447</v>
      </c>
      <c r="B3" s="1472"/>
      <c r="C3" s="1472"/>
      <c r="D3" s="1472"/>
      <c r="E3" s="1472"/>
      <c r="F3" s="1472"/>
      <c r="G3" s="1472"/>
      <c r="H3" s="839"/>
    </row>
    <row r="4" spans="1:8" ht="13.8">
      <c r="A4" s="35"/>
      <c r="B4" s="1473"/>
      <c r="C4" s="1473"/>
      <c r="D4" s="1473"/>
      <c r="E4" s="1473"/>
      <c r="F4" s="1473"/>
      <c r="G4" s="1473"/>
      <c r="H4" s="840"/>
    </row>
    <row r="5" spans="1:8" ht="14.1" customHeight="1">
      <c r="A5" s="35"/>
      <c r="B5" s="31"/>
      <c r="C5" s="31"/>
      <c r="D5" s="36"/>
      <c r="E5" s="37" t="s">
        <v>11</v>
      </c>
      <c r="F5" s="37" t="s">
        <v>12</v>
      </c>
      <c r="G5" s="37" t="s">
        <v>116</v>
      </c>
      <c r="H5" s="34"/>
    </row>
    <row r="6" spans="1:8" ht="16.95" customHeight="1">
      <c r="A6" s="35"/>
      <c r="B6" s="38" t="s">
        <v>13</v>
      </c>
      <c r="C6" s="31" t="s">
        <v>14</v>
      </c>
      <c r="D6" s="39" t="s">
        <v>56</v>
      </c>
      <c r="E6" s="33">
        <v>168573</v>
      </c>
      <c r="F6" s="527">
        <v>0</v>
      </c>
      <c r="G6" s="33">
        <f>SUM(E6:F6)</f>
        <v>168573</v>
      </c>
      <c r="H6" s="33"/>
    </row>
    <row r="7" spans="1:8" ht="14.1" customHeight="1">
      <c r="A7" s="35"/>
      <c r="B7" s="38" t="s">
        <v>15</v>
      </c>
      <c r="C7" s="40" t="s">
        <v>16</v>
      </c>
      <c r="D7" s="41"/>
      <c r="E7" s="34"/>
      <c r="F7" s="530"/>
      <c r="G7" s="34"/>
      <c r="H7" s="34"/>
    </row>
    <row r="8" spans="1:8" ht="14.1" customHeight="1">
      <c r="A8" s="35"/>
      <c r="B8" s="38"/>
      <c r="C8" s="40" t="s">
        <v>112</v>
      </c>
      <c r="D8" s="41" t="s">
        <v>56</v>
      </c>
      <c r="E8" s="34">
        <f>G25</f>
        <v>864</v>
      </c>
      <c r="F8" s="531">
        <v>0</v>
      </c>
      <c r="G8" s="34">
        <f>SUM(E8:F8)</f>
        <v>864</v>
      </c>
      <c r="H8" s="34"/>
    </row>
    <row r="9" spans="1:8" ht="14.1" customHeight="1">
      <c r="A9" s="35"/>
      <c r="B9" s="42" t="s">
        <v>55</v>
      </c>
      <c r="C9" s="31" t="s">
        <v>27</v>
      </c>
      <c r="D9" s="43" t="s">
        <v>56</v>
      </c>
      <c r="E9" s="44">
        <f>SUM(E6:E8)</f>
        <v>169437</v>
      </c>
      <c r="F9" s="526">
        <f>SUM(F6:F8)</f>
        <v>0</v>
      </c>
      <c r="G9" s="44">
        <f>SUM(E9:F9)</f>
        <v>169437</v>
      </c>
      <c r="H9" s="33"/>
    </row>
    <row r="10" spans="1:8" ht="14.1" customHeight="1">
      <c r="A10" s="35"/>
      <c r="B10" s="38"/>
      <c r="C10" s="31"/>
      <c r="D10" s="32"/>
      <c r="E10" s="32"/>
      <c r="F10" s="39"/>
      <c r="G10" s="32"/>
      <c r="H10" s="32"/>
    </row>
    <row r="11" spans="1:8" ht="12.75" customHeight="1">
      <c r="A11" s="35"/>
      <c r="B11" s="38" t="s">
        <v>28</v>
      </c>
      <c r="C11" s="31" t="s">
        <v>29</v>
      </c>
      <c r="D11" s="31"/>
      <c r="E11" s="31"/>
      <c r="F11" s="45"/>
      <c r="G11" s="31"/>
      <c r="H11" s="31"/>
    </row>
    <row r="12" spans="1:8" s="1" customFormat="1">
      <c r="A12" s="33"/>
      <c r="B12" s="467"/>
      <c r="C12" s="467"/>
      <c r="D12" s="467"/>
      <c r="E12" s="467"/>
      <c r="F12" s="467"/>
      <c r="G12" s="467"/>
      <c r="H12" s="467"/>
    </row>
    <row r="13" spans="1:8" s="1" customFormat="1" ht="13.8" thickBot="1">
      <c r="A13" s="46"/>
      <c r="B13" s="1474" t="s">
        <v>104</v>
      </c>
      <c r="C13" s="1474"/>
      <c r="D13" s="1474"/>
      <c r="E13" s="1474"/>
      <c r="F13" s="1474"/>
      <c r="G13" s="1474"/>
      <c r="H13" s="467"/>
    </row>
    <row r="14" spans="1:8" s="1" customFormat="1" ht="15" customHeight="1" thickTop="1" thickBot="1">
      <c r="A14" s="46"/>
      <c r="B14" s="262"/>
      <c r="C14" s="262" t="s">
        <v>30</v>
      </c>
      <c r="D14" s="262"/>
      <c r="E14" s="262"/>
      <c r="F14" s="262"/>
      <c r="G14" s="47" t="s">
        <v>116</v>
      </c>
      <c r="H14" s="34"/>
    </row>
    <row r="15" spans="1:8" ht="14.4" customHeight="1" thickTop="1">
      <c r="C15" s="131" t="s">
        <v>59</v>
      </c>
      <c r="D15" s="92"/>
      <c r="E15" s="536"/>
      <c r="F15" s="536"/>
      <c r="G15" s="92"/>
      <c r="H15" s="92"/>
    </row>
    <row r="16" spans="1:8" ht="14.4" customHeight="1">
      <c r="A16" s="843" t="s">
        <v>60</v>
      </c>
      <c r="B16" s="205">
        <v>2852</v>
      </c>
      <c r="C16" s="131" t="s">
        <v>138</v>
      </c>
      <c r="E16" s="605"/>
      <c r="F16" s="605"/>
      <c r="G16" s="100"/>
      <c r="H16" s="100"/>
    </row>
    <row r="17" spans="1:8" ht="14.4" customHeight="1">
      <c r="B17" s="924">
        <v>7</v>
      </c>
      <c r="C17" s="132" t="s">
        <v>367</v>
      </c>
      <c r="E17" s="605"/>
      <c r="F17" s="605"/>
      <c r="G17" s="100"/>
      <c r="H17" s="100"/>
    </row>
    <row r="18" spans="1:8" ht="14.4" customHeight="1">
      <c r="B18" s="925">
        <v>7.8</v>
      </c>
      <c r="C18" s="131" t="s">
        <v>24</v>
      </c>
      <c r="E18" s="605"/>
      <c r="F18" s="605"/>
      <c r="G18" s="100"/>
      <c r="H18" s="100"/>
    </row>
    <row r="19" spans="1:8" ht="14.4" customHeight="1">
      <c r="B19" s="204">
        <v>19</v>
      </c>
      <c r="C19" s="132" t="s">
        <v>141</v>
      </c>
      <c r="D19" s="120"/>
      <c r="E19" s="605"/>
      <c r="F19" s="605"/>
      <c r="G19" s="100"/>
      <c r="H19" s="100"/>
    </row>
    <row r="20" spans="1:8" ht="14.4" customHeight="1">
      <c r="B20" s="926" t="s">
        <v>505</v>
      </c>
      <c r="C20" s="916" t="s">
        <v>269</v>
      </c>
      <c r="D20" s="267"/>
      <c r="E20" s="266"/>
      <c r="F20" s="272"/>
      <c r="G20" s="286">
        <v>864</v>
      </c>
      <c r="H20" s="286"/>
    </row>
    <row r="21" spans="1:8" ht="13.35" customHeight="1">
      <c r="A21" s="841" t="s">
        <v>55</v>
      </c>
      <c r="B21" s="99">
        <v>19</v>
      </c>
      <c r="C21" s="626" t="s">
        <v>141</v>
      </c>
      <c r="D21" s="267"/>
      <c r="E21" s="540"/>
      <c r="F21" s="541"/>
      <c r="G21" s="540">
        <f>SUM(G20:G20)</f>
        <v>864</v>
      </c>
      <c r="H21" s="265"/>
    </row>
    <row r="22" spans="1:8" ht="13.35" customHeight="1">
      <c r="A22" s="843" t="s">
        <v>55</v>
      </c>
      <c r="B22" s="925">
        <v>7.8</v>
      </c>
      <c r="C22" s="131" t="s">
        <v>24</v>
      </c>
      <c r="D22" s="267"/>
      <c r="E22" s="540"/>
      <c r="F22" s="541"/>
      <c r="G22" s="540">
        <f t="shared" ref="G22:G25" si="0">G21</f>
        <v>864</v>
      </c>
      <c r="H22" s="267"/>
    </row>
    <row r="23" spans="1:8" s="228" customFormat="1" ht="15.6" customHeight="1">
      <c r="A23" s="835" t="s">
        <v>55</v>
      </c>
      <c r="B23" s="1423">
        <v>7</v>
      </c>
      <c r="C23" s="1077" t="s">
        <v>367</v>
      </c>
      <c r="D23" s="859"/>
      <c r="E23" s="1424"/>
      <c r="F23" s="1425"/>
      <c r="G23" s="1424">
        <f t="shared" si="0"/>
        <v>864</v>
      </c>
      <c r="H23" s="1426"/>
    </row>
    <row r="24" spans="1:8" ht="16.2" customHeight="1">
      <c r="A24" s="843" t="s">
        <v>55</v>
      </c>
      <c r="B24" s="205">
        <v>2852</v>
      </c>
      <c r="C24" s="131" t="s">
        <v>138</v>
      </c>
      <c r="D24" s="270"/>
      <c r="E24" s="268"/>
      <c r="F24" s="271"/>
      <c r="G24" s="268">
        <f t="shared" si="0"/>
        <v>864</v>
      </c>
      <c r="H24" s="265"/>
    </row>
    <row r="25" spans="1:8" ht="15.6" customHeight="1">
      <c r="A25" s="109" t="s">
        <v>55</v>
      </c>
      <c r="B25" s="182"/>
      <c r="C25" s="182" t="s">
        <v>59</v>
      </c>
      <c r="D25" s="270"/>
      <c r="E25" s="270"/>
      <c r="F25" s="269"/>
      <c r="G25" s="270">
        <f t="shared" si="0"/>
        <v>864</v>
      </c>
      <c r="H25" s="265"/>
    </row>
    <row r="26" spans="1:8" ht="14.4" customHeight="1">
      <c r="A26" s="109" t="s">
        <v>55</v>
      </c>
      <c r="B26" s="184"/>
      <c r="C26" s="921" t="s">
        <v>56</v>
      </c>
      <c r="D26" s="315"/>
      <c r="E26" s="315"/>
      <c r="F26" s="316"/>
      <c r="G26" s="315">
        <f>G25</f>
        <v>864</v>
      </c>
      <c r="H26" s="292"/>
    </row>
    <row r="27" spans="1:8">
      <c r="C27" s="206"/>
      <c r="D27" s="144"/>
      <c r="E27" s="144"/>
      <c r="F27" s="144"/>
      <c r="G27" s="144"/>
      <c r="H27" s="144"/>
    </row>
    <row r="28" spans="1:8" ht="30" customHeight="1">
      <c r="A28" s="1470" t="s">
        <v>699</v>
      </c>
      <c r="B28" s="1470"/>
      <c r="C28" s="1470"/>
      <c r="D28" s="1470"/>
      <c r="E28" s="1470"/>
      <c r="F28" s="1470"/>
      <c r="G28" s="1470"/>
      <c r="H28" s="15"/>
    </row>
    <row r="29" spans="1:8" ht="27.6" customHeight="1">
      <c r="A29" s="1079"/>
      <c r="B29" s="1495"/>
      <c r="C29" s="1495"/>
      <c r="D29" s="1495"/>
      <c r="E29" s="1495"/>
      <c r="F29" s="1495"/>
      <c r="G29" s="1495"/>
      <c r="H29" s="1495"/>
    </row>
    <row r="30" spans="1:8">
      <c r="C30" s="206"/>
      <c r="F30" s="100"/>
      <c r="G30" s="100"/>
      <c r="H30" s="100"/>
    </row>
    <row r="31" spans="1:8">
      <c r="C31" s="206"/>
      <c r="F31" s="100"/>
      <c r="G31" s="100"/>
      <c r="H31" s="100"/>
    </row>
    <row r="32" spans="1:8">
      <c r="F32" s="100"/>
      <c r="G32" s="100"/>
      <c r="H32" s="100"/>
    </row>
    <row r="33" spans="3:8">
      <c r="F33" s="100"/>
      <c r="G33" s="100"/>
      <c r="H33" s="100"/>
    </row>
    <row r="36" spans="3:8">
      <c r="C36" s="132"/>
    </row>
    <row r="37" spans="3:8">
      <c r="C37" s="132"/>
    </row>
  </sheetData>
  <autoFilter ref="A14:H14">
    <filterColumn colId="7"/>
  </autoFilter>
  <mergeCells count="7">
    <mergeCell ref="B29:H29"/>
    <mergeCell ref="A3:G3"/>
    <mergeCell ref="B4:G4"/>
    <mergeCell ref="A1:G1"/>
    <mergeCell ref="A2:G2"/>
    <mergeCell ref="A28:G28"/>
    <mergeCell ref="B13:G13"/>
  </mergeCells>
  <printOptions horizontalCentered="1"/>
  <pageMargins left="0.55118110236220474" right="0.55118110236220474" top="0.78740157480314965" bottom="1.5748031496062993" header="0.51181102362204722" footer="1.1811023622047245"/>
  <pageSetup paperSize="9" scale="95" firstPageNumber="24" fitToHeight="15" orientation="portrait" blackAndWhite="1" useFirstPageNumber="1" r:id="rId1"/>
  <headerFooter alignWithMargins="0">
    <oddHeader xml:space="preserve">&amp;C   </oddHeader>
    <oddFooter>&amp;C&amp;"Times New Roman,Bold"&amp;P</oddFooter>
  </headerFooter>
</worksheet>
</file>

<file path=xl/worksheets/sheet18.xml><?xml version="1.0" encoding="utf-8"?>
<worksheet xmlns="http://schemas.openxmlformats.org/spreadsheetml/2006/main" xmlns:r="http://schemas.openxmlformats.org/officeDocument/2006/relationships">
  <sheetPr syncVertical="1" syncRef="C4" transitionEvaluation="1">
    <tabColor rgb="FFFF0000"/>
  </sheetPr>
  <dimension ref="A1:I49"/>
  <sheetViews>
    <sheetView view="pageBreakPreview" topLeftCell="C4" zoomScaleSheetLayoutView="100" workbookViewId="0">
      <selection activeCell="I1" sqref="I1:AC1048576"/>
    </sheetView>
  </sheetViews>
  <sheetFormatPr defaultColWidth="12.44140625" defaultRowHeight="13.2"/>
  <cols>
    <col min="1" max="1" width="6.44140625" style="204" customWidth="1"/>
    <col min="2" max="2" width="8.109375" style="103" customWidth="1"/>
    <col min="3" max="3" width="35.77734375" style="85" customWidth="1"/>
    <col min="4" max="4" width="7.77734375" style="100" customWidth="1"/>
    <col min="5" max="5" width="10.77734375" style="100" customWidth="1"/>
    <col min="6" max="7" width="10.77734375" style="85" customWidth="1"/>
    <col min="8" max="8" width="3.88671875" style="85" customWidth="1"/>
    <col min="9" max="9" width="5.5546875" style="85" customWidth="1"/>
    <col min="10" max="10" width="4.5546875" style="85" customWidth="1"/>
    <col min="11" max="11" width="7.5546875" style="85" customWidth="1"/>
    <col min="12" max="12" width="8.44140625" style="85" customWidth="1"/>
    <col min="13" max="13" width="11.33203125" style="85" bestFit="1" customWidth="1"/>
    <col min="14" max="16384" width="12.44140625" style="85"/>
  </cols>
  <sheetData>
    <row r="1" spans="1:9">
      <c r="A1" s="1490" t="s">
        <v>448</v>
      </c>
      <c r="B1" s="1490"/>
      <c r="C1" s="1490"/>
      <c r="D1" s="1490"/>
      <c r="E1" s="1490"/>
      <c r="F1" s="1490"/>
      <c r="G1" s="1490"/>
      <c r="H1" s="624"/>
    </row>
    <row r="2" spans="1:9">
      <c r="A2" s="1490" t="s">
        <v>369</v>
      </c>
      <c r="B2" s="1490"/>
      <c r="C2" s="1490"/>
      <c r="D2" s="1490"/>
      <c r="E2" s="1490"/>
      <c r="F2" s="1490"/>
      <c r="G2" s="1490"/>
      <c r="H2" s="624"/>
    </row>
    <row r="3" spans="1:9" ht="15" customHeight="1">
      <c r="A3" s="1502" t="s">
        <v>449</v>
      </c>
      <c r="B3" s="1502"/>
      <c r="C3" s="1502"/>
      <c r="D3" s="1502"/>
      <c r="E3" s="1502"/>
      <c r="F3" s="1502"/>
      <c r="G3" s="1502"/>
      <c r="H3" s="625"/>
    </row>
    <row r="4" spans="1:9" ht="13.8">
      <c r="A4" s="35"/>
      <c r="B4" s="1473"/>
      <c r="C4" s="1473"/>
      <c r="D4" s="1473"/>
      <c r="E4" s="1473"/>
      <c r="F4" s="1473"/>
      <c r="G4" s="1473"/>
      <c r="H4" s="620"/>
    </row>
    <row r="5" spans="1:9" ht="11.4" customHeight="1">
      <c r="A5" s="35"/>
      <c r="B5" s="31"/>
      <c r="C5" s="31"/>
      <c r="D5" s="36"/>
      <c r="E5" s="37" t="s">
        <v>11</v>
      </c>
      <c r="F5" s="37" t="s">
        <v>12</v>
      </c>
      <c r="G5" s="37" t="s">
        <v>116</v>
      </c>
      <c r="H5" s="34"/>
    </row>
    <row r="6" spans="1:9" ht="13.2" customHeight="1">
      <c r="A6" s="35"/>
      <c r="B6" s="38" t="s">
        <v>13</v>
      </c>
      <c r="C6" s="31" t="s">
        <v>14</v>
      </c>
      <c r="D6" s="39" t="s">
        <v>56</v>
      </c>
      <c r="E6" s="33">
        <v>69934</v>
      </c>
      <c r="F6" s="527">
        <v>0</v>
      </c>
      <c r="G6" s="33">
        <f>SUM(E6:F6)</f>
        <v>69934</v>
      </c>
      <c r="H6" s="33"/>
    </row>
    <row r="7" spans="1:9" ht="13.2" customHeight="1">
      <c r="A7" s="35"/>
      <c r="B7" s="38" t="s">
        <v>15</v>
      </c>
      <c r="C7" s="40" t="s">
        <v>16</v>
      </c>
      <c r="D7" s="41"/>
      <c r="E7" s="34"/>
      <c r="F7" s="530"/>
      <c r="G7" s="34"/>
      <c r="H7" s="34"/>
    </row>
    <row r="8" spans="1:9" ht="13.2" customHeight="1">
      <c r="A8" s="35"/>
      <c r="B8" s="38"/>
      <c r="C8" s="40" t="s">
        <v>112</v>
      </c>
      <c r="D8" s="41" t="s">
        <v>56</v>
      </c>
      <c r="E8" s="34">
        <f>G24</f>
        <v>1291</v>
      </c>
      <c r="F8" s="531">
        <v>0</v>
      </c>
      <c r="G8" s="34">
        <f>SUM(E8:F8)</f>
        <v>1291</v>
      </c>
      <c r="H8" s="34"/>
    </row>
    <row r="9" spans="1:9" ht="13.2" customHeight="1">
      <c r="A9" s="35"/>
      <c r="B9" s="42" t="s">
        <v>55</v>
      </c>
      <c r="C9" s="31" t="s">
        <v>27</v>
      </c>
      <c r="D9" s="43" t="s">
        <v>56</v>
      </c>
      <c r="E9" s="44">
        <f>SUM(E6:E8)</f>
        <v>71225</v>
      </c>
      <c r="F9" s="526">
        <f>SUM(F6:F8)</f>
        <v>0</v>
      </c>
      <c r="G9" s="44">
        <f>SUM(E9:F9)</f>
        <v>71225</v>
      </c>
      <c r="H9" s="33"/>
    </row>
    <row r="10" spans="1:9" ht="7.95" customHeight="1">
      <c r="A10" s="35"/>
      <c r="B10" s="38"/>
      <c r="C10" s="31"/>
      <c r="D10" s="32"/>
      <c r="E10" s="32"/>
      <c r="F10" s="39"/>
      <c r="G10" s="32"/>
      <c r="H10" s="32"/>
    </row>
    <row r="11" spans="1:9" ht="13.2" customHeight="1">
      <c r="A11" s="35"/>
      <c r="B11" s="38" t="s">
        <v>28</v>
      </c>
      <c r="C11" s="31" t="s">
        <v>29</v>
      </c>
      <c r="D11" s="31"/>
      <c r="E11" s="31"/>
      <c r="F11" s="45"/>
      <c r="G11" s="31"/>
      <c r="H11" s="31"/>
      <c r="I11" s="1"/>
    </row>
    <row r="12" spans="1:9" s="1" customFormat="1" ht="13.8" thickBot="1">
      <c r="A12" s="46"/>
      <c r="B12" s="432"/>
      <c r="C12" s="1271"/>
      <c r="D12" s="1271"/>
      <c r="E12" s="1271"/>
      <c r="F12" s="1271"/>
      <c r="G12" s="1271" t="s">
        <v>104</v>
      </c>
      <c r="H12" s="467"/>
    </row>
    <row r="13" spans="1:9" s="1" customFormat="1" ht="14.4" thickTop="1" thickBot="1">
      <c r="A13" s="46"/>
      <c r="B13" s="262"/>
      <c r="C13" s="262" t="s">
        <v>30</v>
      </c>
      <c r="D13" s="262"/>
      <c r="E13" s="262"/>
      <c r="F13" s="262"/>
      <c r="G13" s="47" t="s">
        <v>116</v>
      </c>
      <c r="H13" s="34"/>
    </row>
    <row r="14" spans="1:9" s="260" customFormat="1" ht="13.95" customHeight="1" thickTop="1">
      <c r="A14" s="1292"/>
      <c r="B14" s="193"/>
      <c r="C14" s="54" t="s">
        <v>59</v>
      </c>
      <c r="D14" s="207"/>
      <c r="E14" s="293"/>
      <c r="F14" s="293"/>
      <c r="G14" s="207"/>
      <c r="H14" s="479"/>
    </row>
    <row r="15" spans="1:9" s="260" customFormat="1" ht="13.95" customHeight="1">
      <c r="A15" s="250" t="s">
        <v>60</v>
      </c>
      <c r="B15" s="761">
        <v>2230</v>
      </c>
      <c r="C15" s="58" t="s">
        <v>370</v>
      </c>
      <c r="D15" s="15"/>
      <c r="E15" s="605"/>
      <c r="F15" s="605"/>
      <c r="G15" s="15"/>
      <c r="H15" s="321"/>
    </row>
    <row r="16" spans="1:9" s="260" customFormat="1" ht="13.95" customHeight="1">
      <c r="A16" s="250"/>
      <c r="B16" s="928">
        <v>1</v>
      </c>
      <c r="C16" s="781" t="s">
        <v>122</v>
      </c>
      <c r="D16" s="61"/>
      <c r="E16" s="501"/>
      <c r="F16" s="501"/>
      <c r="G16" s="61"/>
      <c r="H16" s="332"/>
    </row>
    <row r="17" spans="1:8" s="260" customFormat="1" ht="13.95" customHeight="1">
      <c r="A17" s="250"/>
      <c r="B17" s="929">
        <v>1.0009999999999999</v>
      </c>
      <c r="C17" s="58" t="s">
        <v>61</v>
      </c>
      <c r="D17" s="61"/>
      <c r="E17" s="501"/>
      <c r="F17" s="501"/>
      <c r="G17" s="61"/>
      <c r="H17" s="332"/>
    </row>
    <row r="18" spans="1:8" s="260" customFormat="1" ht="13.95" customHeight="1">
      <c r="A18" s="250"/>
      <c r="B18" s="930">
        <v>60</v>
      </c>
      <c r="C18" s="781" t="s">
        <v>23</v>
      </c>
      <c r="D18" s="61"/>
      <c r="E18" s="501"/>
      <c r="F18" s="501"/>
      <c r="G18" s="61"/>
      <c r="H18" s="332"/>
    </row>
    <row r="19" spans="1:8" s="260" customFormat="1" ht="13.95" customHeight="1">
      <c r="A19" s="250"/>
      <c r="B19" s="931" t="s">
        <v>331</v>
      </c>
      <c r="C19" s="781" t="s">
        <v>269</v>
      </c>
      <c r="D19" s="265"/>
      <c r="E19" s="266"/>
      <c r="F19" s="272"/>
      <c r="G19" s="649">
        <v>1291</v>
      </c>
      <c r="H19" s="327"/>
    </row>
    <row r="20" spans="1:8" s="260" customFormat="1" ht="13.95" customHeight="1">
      <c r="A20" s="1292" t="s">
        <v>55</v>
      </c>
      <c r="B20" s="932">
        <v>60</v>
      </c>
      <c r="C20" s="749" t="s">
        <v>23</v>
      </c>
      <c r="D20" s="265"/>
      <c r="E20" s="540"/>
      <c r="F20" s="541"/>
      <c r="G20" s="256">
        <f>SUM(G19:G19)</f>
        <v>1291</v>
      </c>
      <c r="H20" s="356"/>
    </row>
    <row r="21" spans="1:8" s="260" customFormat="1" ht="13.95" customHeight="1">
      <c r="A21" s="250" t="s">
        <v>55</v>
      </c>
      <c r="B21" s="929">
        <v>1.0009999999999999</v>
      </c>
      <c r="C21" s="58" t="s">
        <v>61</v>
      </c>
      <c r="D21" s="765"/>
      <c r="E21" s="543"/>
      <c r="F21" s="543"/>
      <c r="G21" s="1394">
        <f t="shared" ref="G21:G25" si="0">G20</f>
        <v>1291</v>
      </c>
      <c r="H21" s="700"/>
    </row>
    <row r="22" spans="1:8" s="260" customFormat="1" ht="13.95" customHeight="1">
      <c r="A22" s="250" t="s">
        <v>55</v>
      </c>
      <c r="B22" s="928">
        <v>1</v>
      </c>
      <c r="C22" s="781" t="s">
        <v>122</v>
      </c>
      <c r="D22" s="765"/>
      <c r="E22" s="543"/>
      <c r="F22" s="543"/>
      <c r="G22" s="1394">
        <f t="shared" si="0"/>
        <v>1291</v>
      </c>
      <c r="H22" s="700"/>
    </row>
    <row r="23" spans="1:8" s="260" customFormat="1">
      <c r="A23" s="209" t="s">
        <v>55</v>
      </c>
      <c r="B23" s="763">
        <v>2230</v>
      </c>
      <c r="C23" s="208" t="s">
        <v>370</v>
      </c>
      <c r="D23" s="765"/>
      <c r="E23" s="536"/>
      <c r="F23" s="536"/>
      <c r="G23" s="765">
        <f t="shared" si="0"/>
        <v>1291</v>
      </c>
      <c r="H23" s="700"/>
    </row>
    <row r="24" spans="1:8" s="260" customFormat="1" ht="13.95" customHeight="1">
      <c r="A24" s="904" t="s">
        <v>55</v>
      </c>
      <c r="B24" s="905"/>
      <c r="C24" s="73" t="s">
        <v>59</v>
      </c>
      <c r="D24" s="271"/>
      <c r="E24" s="271"/>
      <c r="F24" s="271"/>
      <c r="G24" s="268">
        <f>G23</f>
        <v>1291</v>
      </c>
      <c r="H24" s="308"/>
    </row>
    <row r="25" spans="1:8" s="260" customFormat="1" ht="13.95" customHeight="1">
      <c r="A25" s="904" t="s">
        <v>55</v>
      </c>
      <c r="B25" s="905"/>
      <c r="C25" s="73" t="s">
        <v>56</v>
      </c>
      <c r="D25" s="271"/>
      <c r="E25" s="268"/>
      <c r="F25" s="271"/>
      <c r="G25" s="268">
        <f t="shared" si="0"/>
        <v>1291</v>
      </c>
      <c r="H25" s="308"/>
    </row>
    <row r="26" spans="1:8">
      <c r="A26" s="99"/>
      <c r="B26" s="87"/>
      <c r="C26" s="88"/>
      <c r="D26" s="120"/>
      <c r="E26" s="120"/>
      <c r="F26" s="120"/>
      <c r="G26" s="120"/>
      <c r="H26" s="120"/>
    </row>
    <row r="27" spans="1:8">
      <c r="A27" s="557" t="s">
        <v>700</v>
      </c>
      <c r="B27" s="146"/>
      <c r="C27" s="1268"/>
      <c r="D27" s="15"/>
      <c r="E27" s="15"/>
      <c r="F27" s="15"/>
      <c r="G27" s="15"/>
      <c r="H27" s="15"/>
    </row>
    <row r="28" spans="1:8">
      <c r="A28" s="1079"/>
      <c r="B28" s="1495"/>
      <c r="C28" s="1495"/>
      <c r="D28" s="1495"/>
      <c r="E28" s="1495"/>
      <c r="F28" s="1495"/>
      <c r="G28" s="1495"/>
      <c r="H28" s="1495"/>
    </row>
    <row r="29" spans="1:8">
      <c r="D29" s="120"/>
      <c r="E29" s="120"/>
      <c r="F29" s="143"/>
      <c r="G29" s="143"/>
      <c r="H29" s="233"/>
    </row>
    <row r="30" spans="1:8">
      <c r="C30" s="206"/>
      <c r="F30" s="144"/>
      <c r="G30" s="144"/>
      <c r="H30" s="144"/>
    </row>
    <row r="31" spans="1:8">
      <c r="C31" s="206"/>
      <c r="F31" s="100"/>
      <c r="G31" s="100"/>
      <c r="H31" s="100"/>
    </row>
    <row r="32" spans="1:8">
      <c r="C32" s="206"/>
      <c r="F32" s="100"/>
      <c r="G32" s="100"/>
      <c r="H32" s="100"/>
    </row>
    <row r="33" spans="1:8">
      <c r="C33" s="206"/>
      <c r="F33" s="100"/>
      <c r="G33" s="100"/>
      <c r="H33" s="100"/>
    </row>
    <row r="34" spans="1:8">
      <c r="C34" s="206"/>
      <c r="F34" s="100"/>
      <c r="G34" s="100"/>
      <c r="H34" s="100"/>
    </row>
    <row r="35" spans="1:8">
      <c r="C35" s="206"/>
      <c r="F35" s="100"/>
      <c r="G35" s="100"/>
      <c r="H35" s="100"/>
    </row>
    <row r="36" spans="1:8">
      <c r="C36" s="206"/>
      <c r="F36" s="100"/>
      <c r="G36" s="100"/>
      <c r="H36" s="100"/>
    </row>
    <row r="37" spans="1:8">
      <c r="C37" s="206"/>
      <c r="F37" s="100"/>
      <c r="G37" s="100"/>
      <c r="H37" s="100"/>
    </row>
    <row r="38" spans="1:8">
      <c r="F38" s="100"/>
      <c r="G38" s="100"/>
      <c r="H38" s="100"/>
    </row>
    <row r="39" spans="1:8">
      <c r="F39" s="100"/>
      <c r="G39" s="100"/>
      <c r="H39" s="100"/>
    </row>
    <row r="41" spans="1:8">
      <c r="A41" s="99"/>
      <c r="B41" s="87"/>
      <c r="C41" s="111"/>
    </row>
    <row r="42" spans="1:8" ht="11.4" customHeight="1">
      <c r="A42" s="1279"/>
      <c r="B42" s="1288"/>
      <c r="C42" s="1294"/>
      <c r="D42" s="1279"/>
    </row>
    <row r="43" spans="1:8">
      <c r="A43" s="99"/>
      <c r="B43" s="87"/>
      <c r="C43" s="111"/>
    </row>
    <row r="44" spans="1:8">
      <c r="A44" s="99"/>
      <c r="B44" s="1279"/>
      <c r="C44" s="1294"/>
    </row>
    <row r="45" spans="1:8">
      <c r="A45" s="99"/>
      <c r="B45" s="1279"/>
      <c r="C45" s="1294"/>
    </row>
    <row r="46" spans="1:8">
      <c r="A46" s="99"/>
      <c r="B46" s="1279"/>
      <c r="C46" s="1294"/>
    </row>
    <row r="47" spans="1:8">
      <c r="A47" s="99"/>
      <c r="B47" s="87"/>
      <c r="C47" s="1294"/>
    </row>
    <row r="48" spans="1:8">
      <c r="A48" s="99"/>
      <c r="B48" s="87"/>
      <c r="C48" s="111"/>
    </row>
    <row r="49" spans="1:3">
      <c r="A49" s="99"/>
      <c r="B49" s="87"/>
      <c r="C49" s="1294"/>
    </row>
  </sheetData>
  <autoFilter ref="A13:H13">
    <filterColumn colId="7"/>
  </autoFilter>
  <mergeCells count="5">
    <mergeCell ref="B28:H28"/>
    <mergeCell ref="A1:G1"/>
    <mergeCell ref="A2:G2"/>
    <mergeCell ref="A3:G3"/>
    <mergeCell ref="B4:G4"/>
  </mergeCells>
  <printOptions horizontalCentered="1"/>
  <pageMargins left="0.55118110236220474" right="0.55118110236220474" top="0.78740157480314965" bottom="1.5748031496062993" header="0.51181102362204722" footer="1.1811023622047245"/>
  <pageSetup paperSize="9" scale="95" firstPageNumber="25" fitToHeight="15" orientation="portrait" blackAndWhite="1" useFirstPageNumber="1" r:id="rId1"/>
  <headerFooter alignWithMargins="0">
    <oddHeader xml:space="preserve">&amp;C   </oddHeader>
    <oddFooter>&amp;C&amp;"Times New Roman,Bold" &amp;P</oddFooter>
  </headerFooter>
</worksheet>
</file>

<file path=xl/worksheets/sheet19.xml><?xml version="1.0" encoding="utf-8"?>
<worksheet xmlns="http://schemas.openxmlformats.org/spreadsheetml/2006/main" xmlns:r="http://schemas.openxmlformats.org/officeDocument/2006/relationships">
  <sheetPr syncVertical="1" syncRef="C70" transitionEvaluation="1" codeName="Sheet22">
    <tabColor rgb="FFFF0000"/>
  </sheetPr>
  <dimension ref="A1:H111"/>
  <sheetViews>
    <sheetView view="pageBreakPreview" topLeftCell="C70" zoomScaleSheetLayoutView="100" workbookViewId="0">
      <selection activeCell="I1" sqref="I1:AE1048576"/>
    </sheetView>
  </sheetViews>
  <sheetFormatPr defaultColWidth="12.44140625" defaultRowHeight="13.2"/>
  <cols>
    <col min="1" max="1" width="6.44140625" style="204" customWidth="1"/>
    <col min="2" max="2" width="8.109375" style="103" customWidth="1"/>
    <col min="3" max="3" width="35.77734375" style="85" customWidth="1"/>
    <col min="4" max="4" width="7.77734375" style="100" customWidth="1"/>
    <col min="5" max="5" width="10.77734375" style="100" customWidth="1"/>
    <col min="6" max="7" width="10.77734375" style="85" customWidth="1"/>
    <col min="8" max="8" width="3.109375" style="85" customWidth="1"/>
    <col min="9" max="9" width="7.5546875" style="85" customWidth="1"/>
    <col min="10" max="10" width="8.44140625" style="85" customWidth="1"/>
    <col min="11" max="11" width="11.33203125" style="85" bestFit="1" customWidth="1"/>
    <col min="12" max="16384" width="12.44140625" style="85"/>
  </cols>
  <sheetData>
    <row r="1" spans="1:8">
      <c r="A1" s="1490" t="s">
        <v>40</v>
      </c>
      <c r="B1" s="1490"/>
      <c r="C1" s="1490"/>
      <c r="D1" s="1490"/>
      <c r="E1" s="1490"/>
      <c r="F1" s="1490"/>
      <c r="G1" s="1490"/>
      <c r="H1" s="1436"/>
    </row>
    <row r="2" spans="1:8">
      <c r="A2" s="1490" t="s">
        <v>41</v>
      </c>
      <c r="B2" s="1490"/>
      <c r="C2" s="1490"/>
      <c r="D2" s="1490"/>
      <c r="E2" s="1490"/>
      <c r="F2" s="1490"/>
      <c r="G2" s="1490"/>
      <c r="H2" s="1436"/>
    </row>
    <row r="3" spans="1:8">
      <c r="A3" s="1502" t="s">
        <v>450</v>
      </c>
      <c r="B3" s="1502"/>
      <c r="C3" s="1502"/>
      <c r="D3" s="1502"/>
      <c r="E3" s="1502"/>
      <c r="F3" s="1502"/>
      <c r="G3" s="1502"/>
      <c r="H3" s="1440"/>
    </row>
    <row r="4" spans="1:8" ht="13.8">
      <c r="A4" s="35"/>
      <c r="B4" s="1473"/>
      <c r="C4" s="1473"/>
      <c r="D4" s="1473"/>
      <c r="E4" s="1473"/>
      <c r="F4" s="1473"/>
      <c r="G4" s="1473"/>
      <c r="H4" s="1431"/>
    </row>
    <row r="5" spans="1:8">
      <c r="A5" s="35"/>
      <c r="B5" s="31"/>
      <c r="C5" s="31"/>
      <c r="D5" s="36"/>
      <c r="E5" s="37" t="s">
        <v>11</v>
      </c>
      <c r="F5" s="37" t="s">
        <v>12</v>
      </c>
      <c r="G5" s="37" t="s">
        <v>116</v>
      </c>
      <c r="H5" s="34"/>
    </row>
    <row r="6" spans="1:8">
      <c r="A6" s="35"/>
      <c r="B6" s="38" t="s">
        <v>13</v>
      </c>
      <c r="C6" s="31" t="s">
        <v>14</v>
      </c>
      <c r="D6" s="39" t="s">
        <v>56</v>
      </c>
      <c r="E6" s="33">
        <v>2664233</v>
      </c>
      <c r="F6" s="33">
        <v>90000</v>
      </c>
      <c r="G6" s="33">
        <f>SUM(E6:F6)</f>
        <v>2754233</v>
      </c>
      <c r="H6" s="33"/>
    </row>
    <row r="7" spans="1:8">
      <c r="A7" s="35"/>
      <c r="B7" s="38" t="s">
        <v>15</v>
      </c>
      <c r="C7" s="40" t="s">
        <v>16</v>
      </c>
      <c r="D7" s="41"/>
      <c r="E7" s="34"/>
      <c r="F7" s="34"/>
      <c r="G7" s="34"/>
      <c r="H7" s="34"/>
    </row>
    <row r="8" spans="1:8">
      <c r="A8" s="35"/>
      <c r="B8" s="38"/>
      <c r="C8" s="40" t="s">
        <v>112</v>
      </c>
      <c r="D8" s="41" t="s">
        <v>56</v>
      </c>
      <c r="E8" s="34">
        <f>G89</f>
        <v>4063</v>
      </c>
      <c r="F8" s="229">
        <v>0</v>
      </c>
      <c r="G8" s="34">
        <f>SUM(E8:F8)</f>
        <v>4063</v>
      </c>
      <c r="H8" s="34"/>
    </row>
    <row r="9" spans="1:8">
      <c r="A9" s="35"/>
      <c r="B9" s="42" t="s">
        <v>55</v>
      </c>
      <c r="C9" s="31" t="s">
        <v>27</v>
      </c>
      <c r="D9" s="43" t="s">
        <v>56</v>
      </c>
      <c r="E9" s="44">
        <f>SUM(E6:E8)</f>
        <v>2668296</v>
      </c>
      <c r="F9" s="44">
        <f>SUM(F6:F8)</f>
        <v>90000</v>
      </c>
      <c r="G9" s="44">
        <f>SUM(E9:F9)</f>
        <v>2758296</v>
      </c>
      <c r="H9" s="33"/>
    </row>
    <row r="10" spans="1:8">
      <c r="A10" s="35"/>
      <c r="B10" s="38"/>
      <c r="C10" s="31"/>
      <c r="D10" s="32"/>
      <c r="E10" s="32"/>
      <c r="F10" s="39"/>
      <c r="G10" s="32"/>
      <c r="H10" s="32"/>
    </row>
    <row r="11" spans="1:8">
      <c r="A11" s="35"/>
      <c r="B11" s="38" t="s">
        <v>28</v>
      </c>
      <c r="C11" s="31" t="s">
        <v>29</v>
      </c>
      <c r="D11" s="31"/>
      <c r="E11" s="31"/>
      <c r="F11" s="45"/>
      <c r="G11" s="31"/>
      <c r="H11" s="31"/>
    </row>
    <row r="12" spans="1:8" s="1" customFormat="1" ht="13.8" thickBot="1">
      <c r="A12" s="46"/>
      <c r="B12" s="432"/>
      <c r="C12" s="1432"/>
      <c r="D12" s="1432"/>
      <c r="E12" s="1432"/>
      <c r="F12" s="1432"/>
      <c r="G12" s="1432" t="s">
        <v>104</v>
      </c>
      <c r="H12" s="467"/>
    </row>
    <row r="13" spans="1:8" s="1" customFormat="1" ht="14.4" thickTop="1" thickBot="1">
      <c r="A13" s="1396"/>
      <c r="B13" s="1397"/>
      <c r="C13" s="1397" t="s">
        <v>30</v>
      </c>
      <c r="D13" s="1397"/>
      <c r="E13" s="1397"/>
      <c r="F13" s="1397"/>
      <c r="G13" s="1398" t="s">
        <v>116</v>
      </c>
      <c r="H13" s="34"/>
    </row>
    <row r="14" spans="1:8" s="1" customFormat="1" ht="13.8" thickTop="1">
      <c r="A14" s="99"/>
      <c r="B14" s="87"/>
      <c r="C14" s="95" t="s">
        <v>59</v>
      </c>
      <c r="D14" s="5"/>
      <c r="E14" s="536"/>
      <c r="F14" s="536"/>
      <c r="G14" s="5"/>
      <c r="H14" s="5"/>
    </row>
    <row r="15" spans="1:8">
      <c r="A15" s="99" t="s">
        <v>60</v>
      </c>
      <c r="B15" s="94">
        <v>2029</v>
      </c>
      <c r="C15" s="95" t="s">
        <v>371</v>
      </c>
      <c r="D15" s="91"/>
      <c r="E15" s="536"/>
      <c r="F15" s="536"/>
      <c r="G15" s="91"/>
      <c r="H15" s="190"/>
    </row>
    <row r="16" spans="1:8">
      <c r="A16" s="99"/>
      <c r="B16" s="119">
        <v>1E-3</v>
      </c>
      <c r="C16" s="95" t="s">
        <v>61</v>
      </c>
      <c r="D16" s="120"/>
      <c r="E16" s="501"/>
      <c r="F16" s="501"/>
      <c r="G16" s="120"/>
      <c r="H16" s="100"/>
    </row>
    <row r="17" spans="1:8">
      <c r="A17" s="99"/>
      <c r="B17" s="702">
        <v>0.44</v>
      </c>
      <c r="C17" s="626" t="s">
        <v>62</v>
      </c>
      <c r="D17" s="120"/>
      <c r="E17" s="501"/>
      <c r="F17" s="501"/>
      <c r="G17" s="120"/>
      <c r="H17" s="100"/>
    </row>
    <row r="18" spans="1:8">
      <c r="A18" s="99"/>
      <c r="B18" s="123" t="s">
        <v>325</v>
      </c>
      <c r="C18" s="838" t="s">
        <v>269</v>
      </c>
      <c r="D18" s="117"/>
      <c r="E18" s="270"/>
      <c r="F18" s="269"/>
      <c r="G18" s="183">
        <v>303</v>
      </c>
      <c r="H18" s="179"/>
    </row>
    <row r="19" spans="1:8">
      <c r="A19" s="99" t="s">
        <v>55</v>
      </c>
      <c r="B19" s="702">
        <v>0.44</v>
      </c>
      <c r="C19" s="626" t="s">
        <v>62</v>
      </c>
      <c r="D19" s="117"/>
      <c r="E19" s="270"/>
      <c r="F19" s="269"/>
      <c r="G19" s="135">
        <f>SUM(G18:G18)</f>
        <v>303</v>
      </c>
      <c r="H19" s="117"/>
    </row>
    <row r="20" spans="1:8">
      <c r="A20" s="99" t="s">
        <v>55</v>
      </c>
      <c r="B20" s="119">
        <v>1E-3</v>
      </c>
      <c r="C20" s="95" t="s">
        <v>61</v>
      </c>
      <c r="D20" s="130"/>
      <c r="E20" s="385"/>
      <c r="F20" s="385"/>
      <c r="G20" s="637">
        <f t="shared" ref="G20" si="0">G19</f>
        <v>303</v>
      </c>
      <c r="H20" s="98"/>
    </row>
    <row r="21" spans="1:8">
      <c r="A21" s="99" t="s">
        <v>55</v>
      </c>
      <c r="B21" s="94">
        <v>2029</v>
      </c>
      <c r="C21" s="95" t="s">
        <v>371</v>
      </c>
      <c r="D21" s="92"/>
      <c r="E21" s="543"/>
      <c r="F21" s="543"/>
      <c r="G21" s="134">
        <f>G20</f>
        <v>303</v>
      </c>
      <c r="H21" s="92"/>
    </row>
    <row r="22" spans="1:8">
      <c r="A22" s="99"/>
      <c r="B22" s="94"/>
      <c r="C22" s="95"/>
      <c r="D22" s="92"/>
      <c r="E22" s="536"/>
      <c r="F22" s="536"/>
      <c r="G22" s="92"/>
      <c r="H22" s="92"/>
    </row>
    <row r="23" spans="1:8">
      <c r="A23" s="99" t="s">
        <v>60</v>
      </c>
      <c r="B23" s="94">
        <v>2053</v>
      </c>
      <c r="C23" s="95" t="s">
        <v>372</v>
      </c>
      <c r="D23" s="117"/>
      <c r="E23" s="265"/>
      <c r="F23" s="267"/>
      <c r="G23" s="92"/>
      <c r="H23" s="179"/>
    </row>
    <row r="24" spans="1:8">
      <c r="A24" s="99"/>
      <c r="B24" s="119">
        <v>9.2999999999999999E-2</v>
      </c>
      <c r="C24" s="95" t="s">
        <v>373</v>
      </c>
      <c r="D24" s="117"/>
      <c r="E24" s="265"/>
      <c r="F24" s="267"/>
      <c r="G24" s="92"/>
      <c r="H24" s="179"/>
    </row>
    <row r="25" spans="1:8">
      <c r="A25" s="99"/>
      <c r="B25" s="703">
        <v>0.45</v>
      </c>
      <c r="C25" s="626" t="s">
        <v>19</v>
      </c>
      <c r="D25" s="117"/>
      <c r="E25" s="265"/>
      <c r="F25" s="267"/>
      <c r="G25" s="92"/>
      <c r="H25" s="179"/>
    </row>
    <row r="26" spans="1:8">
      <c r="A26" s="99"/>
      <c r="B26" s="123" t="s">
        <v>329</v>
      </c>
      <c r="C26" s="626" t="s">
        <v>269</v>
      </c>
      <c r="D26" s="117"/>
      <c r="E26" s="270"/>
      <c r="F26" s="269"/>
      <c r="G26" s="183">
        <v>401</v>
      </c>
      <c r="H26" s="179"/>
    </row>
    <row r="27" spans="1:8">
      <c r="A27" s="99" t="s">
        <v>55</v>
      </c>
      <c r="B27" s="703">
        <v>0.45</v>
      </c>
      <c r="C27" s="626" t="s">
        <v>19</v>
      </c>
      <c r="D27" s="117"/>
      <c r="E27" s="270"/>
      <c r="F27" s="269"/>
      <c r="G27" s="183">
        <f>SUM(G26:G26)</f>
        <v>401</v>
      </c>
      <c r="H27" s="179"/>
    </row>
    <row r="28" spans="1:8">
      <c r="A28" s="99"/>
      <c r="B28" s="704"/>
      <c r="C28" s="626"/>
      <c r="D28" s="117"/>
      <c r="E28" s="265"/>
      <c r="F28" s="267"/>
      <c r="G28" s="92"/>
      <c r="H28" s="179"/>
    </row>
    <row r="29" spans="1:8">
      <c r="A29" s="99"/>
      <c r="B29" s="703">
        <v>0.46</v>
      </c>
      <c r="C29" s="626" t="s">
        <v>20</v>
      </c>
      <c r="D29" s="117"/>
      <c r="E29" s="265"/>
      <c r="F29" s="267"/>
      <c r="G29" s="92"/>
      <c r="H29" s="92"/>
    </row>
    <row r="30" spans="1:8">
      <c r="A30" s="99"/>
      <c r="B30" s="123" t="s">
        <v>478</v>
      </c>
      <c r="C30" s="626" t="s">
        <v>269</v>
      </c>
      <c r="D30" s="117"/>
      <c r="E30" s="270"/>
      <c r="F30" s="269"/>
      <c r="G30" s="135">
        <v>120</v>
      </c>
      <c r="H30" s="179"/>
    </row>
    <row r="31" spans="1:8">
      <c r="A31" s="99" t="s">
        <v>55</v>
      </c>
      <c r="B31" s="703">
        <v>0.46</v>
      </c>
      <c r="C31" s="626" t="s">
        <v>20</v>
      </c>
      <c r="D31" s="117"/>
      <c r="E31" s="270"/>
      <c r="F31" s="269"/>
      <c r="G31" s="183">
        <f>SUM(G30:G30)</f>
        <v>120</v>
      </c>
      <c r="H31" s="92"/>
    </row>
    <row r="32" spans="1:8">
      <c r="A32" s="99"/>
      <c r="B32" s="704"/>
      <c r="C32" s="626"/>
      <c r="D32" s="265"/>
      <c r="E32" s="265"/>
      <c r="F32" s="267"/>
      <c r="G32" s="92"/>
      <c r="H32" s="92"/>
    </row>
    <row r="33" spans="1:8">
      <c r="A33" s="99"/>
      <c r="B33" s="703">
        <v>0.47</v>
      </c>
      <c r="C33" s="626" t="s">
        <v>21</v>
      </c>
      <c r="D33" s="117"/>
      <c r="E33" s="265"/>
      <c r="F33" s="267"/>
      <c r="G33" s="92"/>
      <c r="H33" s="92"/>
    </row>
    <row r="34" spans="1:8">
      <c r="A34" s="99"/>
      <c r="B34" s="123" t="s">
        <v>487</v>
      </c>
      <c r="C34" s="626" t="s">
        <v>269</v>
      </c>
      <c r="D34" s="117"/>
      <c r="E34" s="270"/>
      <c r="F34" s="269"/>
      <c r="G34" s="135">
        <v>517</v>
      </c>
      <c r="H34" s="179"/>
    </row>
    <row r="35" spans="1:8">
      <c r="A35" s="99" t="s">
        <v>55</v>
      </c>
      <c r="B35" s="703">
        <v>0.47</v>
      </c>
      <c r="C35" s="626" t="s">
        <v>21</v>
      </c>
      <c r="D35" s="117"/>
      <c r="E35" s="270"/>
      <c r="F35" s="269"/>
      <c r="G35" s="183">
        <f>SUM(G34:G34)</f>
        <v>517</v>
      </c>
      <c r="H35" s="179"/>
    </row>
    <row r="36" spans="1:8">
      <c r="A36" s="99"/>
      <c r="B36" s="87"/>
      <c r="C36" s="626"/>
      <c r="D36" s="117"/>
      <c r="E36" s="265"/>
      <c r="F36" s="267"/>
      <c r="G36" s="92"/>
      <c r="H36" s="179"/>
    </row>
    <row r="37" spans="1:8">
      <c r="A37" s="99"/>
      <c r="B37" s="703">
        <v>0.48</v>
      </c>
      <c r="C37" s="626" t="s">
        <v>22</v>
      </c>
      <c r="D37" s="117"/>
      <c r="E37" s="265"/>
      <c r="F37" s="267"/>
      <c r="G37" s="117"/>
      <c r="H37" s="117"/>
    </row>
    <row r="38" spans="1:8">
      <c r="A38" s="99"/>
      <c r="B38" s="123" t="s">
        <v>330</v>
      </c>
      <c r="C38" s="626" t="s">
        <v>269</v>
      </c>
      <c r="D38" s="92"/>
      <c r="E38" s="640"/>
      <c r="F38" s="640"/>
      <c r="G38" s="183">
        <v>420</v>
      </c>
      <c r="H38" s="179"/>
    </row>
    <row r="39" spans="1:8">
      <c r="A39" s="99" t="s">
        <v>55</v>
      </c>
      <c r="B39" s="703">
        <v>0.48</v>
      </c>
      <c r="C39" s="626" t="s">
        <v>22</v>
      </c>
      <c r="D39" s="117"/>
      <c r="E39" s="270"/>
      <c r="F39" s="269"/>
      <c r="G39" s="183">
        <f>SUM(G38:G38)</f>
        <v>420</v>
      </c>
      <c r="H39" s="179"/>
    </row>
    <row r="40" spans="1:8">
      <c r="A40" s="99" t="s">
        <v>55</v>
      </c>
      <c r="B40" s="119">
        <v>9.2999999999999999E-2</v>
      </c>
      <c r="C40" s="95" t="s">
        <v>373</v>
      </c>
      <c r="D40" s="117"/>
      <c r="E40" s="270"/>
      <c r="F40" s="269"/>
      <c r="G40" s="183">
        <f>G39+G35+G31+G27</f>
        <v>1458</v>
      </c>
      <c r="H40" s="179"/>
    </row>
    <row r="41" spans="1:8">
      <c r="A41" s="99"/>
      <c r="B41" s="705"/>
      <c r="C41" s="95"/>
      <c r="D41" s="117"/>
      <c r="E41" s="265"/>
      <c r="F41" s="267"/>
      <c r="G41" s="117"/>
      <c r="H41" s="117"/>
    </row>
    <row r="42" spans="1:8">
      <c r="A42" s="99"/>
      <c r="B42" s="119">
        <v>9.4E-2</v>
      </c>
      <c r="C42" s="95" t="s">
        <v>374</v>
      </c>
      <c r="D42" s="92"/>
      <c r="E42" s="536"/>
      <c r="F42" s="536"/>
      <c r="G42" s="92"/>
      <c r="H42" s="92"/>
    </row>
    <row r="43" spans="1:8">
      <c r="A43" s="99"/>
      <c r="B43" s="87">
        <v>60</v>
      </c>
      <c r="C43" s="626" t="s">
        <v>375</v>
      </c>
      <c r="D43" s="130"/>
      <c r="E43" s="501"/>
      <c r="F43" s="501"/>
      <c r="G43" s="130"/>
      <c r="H43" s="98"/>
    </row>
    <row r="44" spans="1:8">
      <c r="A44" s="99"/>
      <c r="B44" s="87">
        <v>50</v>
      </c>
      <c r="C44" s="626" t="s">
        <v>302</v>
      </c>
      <c r="D44" s="117"/>
      <c r="E44" s="265"/>
      <c r="F44" s="267"/>
      <c r="G44" s="92"/>
      <c r="H44" s="179"/>
    </row>
    <row r="45" spans="1:8">
      <c r="A45" s="99"/>
      <c r="B45" s="123" t="s">
        <v>506</v>
      </c>
      <c r="C45" s="626" t="s">
        <v>269</v>
      </c>
      <c r="D45" s="117"/>
      <c r="E45" s="270"/>
      <c r="F45" s="269"/>
      <c r="G45" s="183">
        <v>564</v>
      </c>
      <c r="H45" s="179"/>
    </row>
    <row r="46" spans="1:8">
      <c r="A46" s="99" t="s">
        <v>55</v>
      </c>
      <c r="B46" s="87">
        <v>50</v>
      </c>
      <c r="C46" s="626" t="s">
        <v>302</v>
      </c>
      <c r="D46" s="130"/>
      <c r="E46" s="385"/>
      <c r="F46" s="385"/>
      <c r="G46" s="637">
        <f>SUM(G45:G45)</f>
        <v>564</v>
      </c>
      <c r="H46" s="98"/>
    </row>
    <row r="47" spans="1:8">
      <c r="A47" s="99"/>
      <c r="B47" s="87"/>
      <c r="C47" s="626"/>
      <c r="D47" s="117"/>
      <c r="E47" s="265"/>
      <c r="F47" s="267"/>
      <c r="G47" s="92"/>
      <c r="H47" s="92"/>
    </row>
    <row r="48" spans="1:8">
      <c r="A48" s="99"/>
      <c r="B48" s="87">
        <v>51</v>
      </c>
      <c r="C48" s="626" t="s">
        <v>303</v>
      </c>
      <c r="D48" s="117"/>
      <c r="E48" s="265"/>
      <c r="F48" s="267"/>
      <c r="G48" s="92"/>
      <c r="H48" s="92"/>
    </row>
    <row r="49" spans="1:8">
      <c r="A49" s="99"/>
      <c r="B49" s="123" t="s">
        <v>507</v>
      </c>
      <c r="C49" s="626" t="s">
        <v>269</v>
      </c>
      <c r="D49" s="117"/>
      <c r="E49" s="270"/>
      <c r="F49" s="269"/>
      <c r="G49" s="183">
        <v>260</v>
      </c>
      <c r="H49" s="179"/>
    </row>
    <row r="50" spans="1:8">
      <c r="A50" s="99" t="s">
        <v>55</v>
      </c>
      <c r="B50" s="87">
        <v>51</v>
      </c>
      <c r="C50" s="626" t="s">
        <v>303</v>
      </c>
      <c r="D50" s="130"/>
      <c r="E50" s="385"/>
      <c r="F50" s="385"/>
      <c r="G50" s="637">
        <f>SUM(G49:G49)</f>
        <v>260</v>
      </c>
      <c r="H50" s="98"/>
    </row>
    <row r="51" spans="1:8">
      <c r="A51" s="99"/>
      <c r="B51" s="87"/>
      <c r="C51" s="626"/>
      <c r="D51" s="117"/>
      <c r="E51" s="265"/>
      <c r="F51" s="267"/>
      <c r="G51" s="92"/>
      <c r="H51" s="179"/>
    </row>
    <row r="52" spans="1:8">
      <c r="A52" s="99"/>
      <c r="B52" s="87">
        <v>52</v>
      </c>
      <c r="C52" s="626" t="s">
        <v>304</v>
      </c>
      <c r="D52" s="117"/>
      <c r="E52" s="265"/>
      <c r="F52" s="267"/>
      <c r="G52" s="92"/>
      <c r="H52" s="179"/>
    </row>
    <row r="53" spans="1:8">
      <c r="A53" s="99"/>
      <c r="B53" s="123" t="s">
        <v>508</v>
      </c>
      <c r="C53" s="626" t="s">
        <v>269</v>
      </c>
      <c r="D53" s="117"/>
      <c r="E53" s="270"/>
      <c r="F53" s="269"/>
      <c r="G53" s="135">
        <v>379</v>
      </c>
      <c r="H53" s="179"/>
    </row>
    <row r="54" spans="1:8">
      <c r="A54" s="136" t="s">
        <v>55</v>
      </c>
      <c r="B54" s="636">
        <v>52</v>
      </c>
      <c r="C54" s="507" t="s">
        <v>304</v>
      </c>
      <c r="D54" s="135"/>
      <c r="E54" s="270"/>
      <c r="F54" s="269"/>
      <c r="G54" s="183">
        <f>SUM(G53:G53)</f>
        <v>379</v>
      </c>
      <c r="H54" s="179"/>
    </row>
    <row r="55" spans="1:8">
      <c r="A55" s="99"/>
      <c r="B55" s="87"/>
      <c r="C55" s="626"/>
      <c r="D55" s="117"/>
      <c r="E55" s="265"/>
      <c r="F55" s="267"/>
      <c r="G55" s="92"/>
      <c r="H55" s="179"/>
    </row>
    <row r="56" spans="1:8">
      <c r="A56" s="99"/>
      <c r="B56" s="87">
        <v>57</v>
      </c>
      <c r="C56" s="626" t="s">
        <v>376</v>
      </c>
      <c r="D56" s="265"/>
      <c r="E56" s="265"/>
      <c r="F56" s="267"/>
      <c r="G56" s="265"/>
      <c r="H56" s="265"/>
    </row>
    <row r="57" spans="1:8">
      <c r="A57" s="99"/>
      <c r="B57" s="123" t="s">
        <v>509</v>
      </c>
      <c r="C57" s="626" t="s">
        <v>269</v>
      </c>
      <c r="D57" s="117"/>
      <c r="E57" s="269"/>
      <c r="F57" s="269"/>
      <c r="G57" s="135">
        <v>229</v>
      </c>
      <c r="H57" s="179"/>
    </row>
    <row r="58" spans="1:8">
      <c r="A58" s="99" t="s">
        <v>55</v>
      </c>
      <c r="B58" s="87">
        <v>57</v>
      </c>
      <c r="C58" s="626" t="s">
        <v>376</v>
      </c>
      <c r="D58" s="265"/>
      <c r="E58" s="270"/>
      <c r="F58" s="269"/>
      <c r="G58" s="270">
        <f>SUM(G57:G57)</f>
        <v>229</v>
      </c>
      <c r="H58" s="265"/>
    </row>
    <row r="59" spans="1:8">
      <c r="A59" s="99"/>
      <c r="B59" s="87"/>
      <c r="C59" s="626"/>
      <c r="D59" s="117"/>
      <c r="E59" s="267"/>
      <c r="F59" s="267"/>
      <c r="G59" s="117"/>
      <c r="H59" s="117"/>
    </row>
    <row r="60" spans="1:8">
      <c r="A60" s="99"/>
      <c r="B60" s="87">
        <v>60</v>
      </c>
      <c r="C60" s="626" t="s">
        <v>377</v>
      </c>
      <c r="D60" s="267"/>
      <c r="E60" s="265"/>
      <c r="F60" s="267"/>
      <c r="G60" s="265"/>
      <c r="H60" s="265"/>
    </row>
    <row r="61" spans="1:8">
      <c r="A61" s="99"/>
      <c r="B61" s="87" t="s">
        <v>510</v>
      </c>
      <c r="C61" s="626" t="s">
        <v>269</v>
      </c>
      <c r="D61" s="265"/>
      <c r="E61" s="270"/>
      <c r="F61" s="269"/>
      <c r="G61" s="270">
        <v>105</v>
      </c>
      <c r="H61" s="179"/>
    </row>
    <row r="62" spans="1:8">
      <c r="A62" s="99" t="s">
        <v>55</v>
      </c>
      <c r="B62" s="87">
        <v>60</v>
      </c>
      <c r="C62" s="626" t="s">
        <v>377</v>
      </c>
      <c r="D62" s="265"/>
      <c r="E62" s="270"/>
      <c r="F62" s="269"/>
      <c r="G62" s="270">
        <f>SUM(G61:G61)</f>
        <v>105</v>
      </c>
      <c r="H62" s="265"/>
    </row>
    <row r="63" spans="1:8">
      <c r="A63" s="99"/>
      <c r="B63" s="87"/>
      <c r="C63" s="626"/>
      <c r="D63" s="267"/>
      <c r="E63" s="265"/>
      <c r="F63" s="267"/>
      <c r="G63" s="265"/>
      <c r="H63" s="265"/>
    </row>
    <row r="64" spans="1:8">
      <c r="A64" s="99"/>
      <c r="B64" s="87">
        <v>62</v>
      </c>
      <c r="C64" s="626" t="s">
        <v>378</v>
      </c>
      <c r="D64" s="265"/>
      <c r="E64" s="265"/>
      <c r="F64" s="267"/>
      <c r="G64" s="265"/>
      <c r="H64" s="265"/>
    </row>
    <row r="65" spans="1:8">
      <c r="A65" s="99"/>
      <c r="B65" s="87" t="s">
        <v>511</v>
      </c>
      <c r="C65" s="626" t="s">
        <v>269</v>
      </c>
      <c r="D65" s="265"/>
      <c r="E65" s="270"/>
      <c r="F65" s="269"/>
      <c r="G65" s="270">
        <v>372</v>
      </c>
      <c r="H65" s="179"/>
    </row>
    <row r="66" spans="1:8">
      <c r="A66" s="99" t="s">
        <v>55</v>
      </c>
      <c r="B66" s="87">
        <v>62</v>
      </c>
      <c r="C66" s="626" t="s">
        <v>378</v>
      </c>
      <c r="D66" s="117"/>
      <c r="E66" s="269"/>
      <c r="F66" s="269"/>
      <c r="G66" s="135">
        <f>SUM(G65:G65)</f>
        <v>372</v>
      </c>
      <c r="H66" s="117"/>
    </row>
    <row r="67" spans="1:8">
      <c r="A67" s="99"/>
      <c r="B67" s="87"/>
      <c r="C67" s="626"/>
      <c r="D67" s="117"/>
      <c r="E67" s="267"/>
      <c r="F67" s="267"/>
      <c r="G67" s="117"/>
      <c r="H67" s="117"/>
    </row>
    <row r="68" spans="1:8">
      <c r="A68" s="99"/>
      <c r="B68" s="87">
        <v>63</v>
      </c>
      <c r="C68" s="626" t="s">
        <v>379</v>
      </c>
      <c r="D68" s="117"/>
      <c r="E68" s="267"/>
      <c r="F68" s="267"/>
      <c r="G68" s="117"/>
      <c r="H68" s="117"/>
    </row>
    <row r="69" spans="1:8">
      <c r="A69" s="99"/>
      <c r="B69" s="87" t="s">
        <v>512</v>
      </c>
      <c r="C69" s="626" t="s">
        <v>269</v>
      </c>
      <c r="D69" s="267"/>
      <c r="E69" s="270"/>
      <c r="F69" s="269"/>
      <c r="G69" s="270">
        <v>119</v>
      </c>
      <c r="H69" s="179"/>
    </row>
    <row r="70" spans="1:8">
      <c r="A70" s="99" t="s">
        <v>55</v>
      </c>
      <c r="B70" s="87">
        <v>63</v>
      </c>
      <c r="C70" s="626" t="s">
        <v>379</v>
      </c>
      <c r="D70" s="267"/>
      <c r="E70" s="270"/>
      <c r="F70" s="269"/>
      <c r="G70" s="270">
        <f>SUM(G69:G69)</f>
        <v>119</v>
      </c>
      <c r="H70" s="267"/>
    </row>
    <row r="71" spans="1:8">
      <c r="A71" s="99"/>
      <c r="B71" s="87"/>
      <c r="C71" s="626"/>
      <c r="D71" s="117"/>
      <c r="E71" s="267"/>
      <c r="F71" s="267"/>
      <c r="G71" s="117"/>
      <c r="H71" s="117"/>
    </row>
    <row r="72" spans="1:8">
      <c r="A72" s="99"/>
      <c r="B72" s="87">
        <v>64</v>
      </c>
      <c r="C72" s="626" t="s">
        <v>380</v>
      </c>
      <c r="D72" s="117"/>
      <c r="E72" s="267"/>
      <c r="F72" s="267"/>
      <c r="G72" s="117"/>
      <c r="H72" s="117"/>
    </row>
    <row r="73" spans="1:8">
      <c r="A73" s="99"/>
      <c r="B73" s="87" t="s">
        <v>513</v>
      </c>
      <c r="C73" s="626" t="s">
        <v>269</v>
      </c>
      <c r="D73" s="117"/>
      <c r="E73" s="267"/>
      <c r="F73" s="267"/>
      <c r="G73" s="117">
        <v>273</v>
      </c>
      <c r="H73" s="179"/>
    </row>
    <row r="74" spans="1:8">
      <c r="A74" s="99" t="s">
        <v>55</v>
      </c>
      <c r="B74" s="87">
        <v>64</v>
      </c>
      <c r="C74" s="626" t="s">
        <v>380</v>
      </c>
      <c r="D74" s="267"/>
      <c r="E74" s="270"/>
      <c r="F74" s="269"/>
      <c r="G74" s="270">
        <f>SUM(G73:G73)</f>
        <v>273</v>
      </c>
      <c r="H74" s="265"/>
    </row>
    <row r="75" spans="1:8">
      <c r="A75" s="99" t="s">
        <v>55</v>
      </c>
      <c r="B75" s="87">
        <v>60</v>
      </c>
      <c r="C75" s="626" t="s">
        <v>375</v>
      </c>
      <c r="D75" s="267"/>
      <c r="E75" s="270"/>
      <c r="F75" s="269"/>
      <c r="G75" s="270">
        <f>G74+G70+G66+G62+G58+G54+G50+G46</f>
        <v>2301</v>
      </c>
      <c r="H75" s="265"/>
    </row>
    <row r="76" spans="1:8">
      <c r="A76" s="99" t="s">
        <v>55</v>
      </c>
      <c r="B76" s="119">
        <v>9.4E-2</v>
      </c>
      <c r="C76" s="95" t="s">
        <v>374</v>
      </c>
      <c r="D76" s="267"/>
      <c r="E76" s="270"/>
      <c r="F76" s="269"/>
      <c r="G76" s="270">
        <f>G58+G54+G50+G46+G62+G66+G70+G74</f>
        <v>2301</v>
      </c>
      <c r="H76" s="265"/>
    </row>
    <row r="77" spans="1:8">
      <c r="A77" s="124" t="s">
        <v>55</v>
      </c>
      <c r="B77" s="94">
        <v>2053</v>
      </c>
      <c r="C77" s="95" t="s">
        <v>372</v>
      </c>
      <c r="D77" s="117"/>
      <c r="E77" s="271"/>
      <c r="F77" s="271"/>
      <c r="G77" s="678">
        <f>G76+G40</f>
        <v>3759</v>
      </c>
      <c r="H77" s="117" t="s">
        <v>218</v>
      </c>
    </row>
    <row r="78" spans="1:8">
      <c r="A78" s="124"/>
      <c r="B78" s="94"/>
      <c r="C78" s="95"/>
      <c r="D78" s="117"/>
      <c r="E78" s="267"/>
      <c r="F78" s="267"/>
      <c r="G78" s="117"/>
      <c r="H78" s="117"/>
    </row>
    <row r="79" spans="1:8">
      <c r="A79" s="124" t="s">
        <v>60</v>
      </c>
      <c r="B79" s="94">
        <v>2245</v>
      </c>
      <c r="C79" s="95" t="s">
        <v>647</v>
      </c>
      <c r="D79" s="117"/>
      <c r="E79" s="267"/>
      <c r="F79" s="267"/>
      <c r="G79" s="117"/>
      <c r="H79" s="117"/>
    </row>
    <row r="80" spans="1:8">
      <c r="A80" s="124"/>
      <c r="B80" s="87">
        <v>80</v>
      </c>
      <c r="C80" s="124" t="s">
        <v>49</v>
      </c>
      <c r="D80" s="117"/>
      <c r="E80" s="267"/>
      <c r="F80" s="267"/>
      <c r="G80" s="117"/>
      <c r="H80" s="117"/>
    </row>
    <row r="81" spans="1:8" ht="28.8" customHeight="1">
      <c r="A81" s="124"/>
      <c r="B81" s="119">
        <v>80.102000000000004</v>
      </c>
      <c r="C81" s="707" t="s">
        <v>648</v>
      </c>
      <c r="D81" s="117"/>
      <c r="E81" s="267"/>
      <c r="F81" s="267"/>
      <c r="G81" s="117"/>
      <c r="H81" s="117"/>
    </row>
    <row r="82" spans="1:8" ht="26.4">
      <c r="A82" s="1395" t="s">
        <v>221</v>
      </c>
      <c r="B82" s="118">
        <v>63</v>
      </c>
      <c r="C82" s="124" t="s">
        <v>649</v>
      </c>
      <c r="D82" s="117"/>
      <c r="E82" s="267"/>
      <c r="F82" s="267"/>
      <c r="G82" s="117"/>
      <c r="H82" s="117"/>
    </row>
    <row r="83" spans="1:8" ht="26.4">
      <c r="A83" s="124"/>
      <c r="B83" s="87" t="s">
        <v>187</v>
      </c>
      <c r="C83" s="906" t="s">
        <v>664</v>
      </c>
      <c r="D83" s="135"/>
      <c r="E83" s="269"/>
      <c r="F83" s="269"/>
      <c r="G83" s="135">
        <v>1</v>
      </c>
      <c r="H83" s="117" t="s">
        <v>219</v>
      </c>
    </row>
    <row r="84" spans="1:8" ht="26.4">
      <c r="A84" s="124" t="s">
        <v>55</v>
      </c>
      <c r="B84" s="118">
        <v>63</v>
      </c>
      <c r="C84" s="124" t="s">
        <v>649</v>
      </c>
      <c r="D84" s="135"/>
      <c r="E84" s="269"/>
      <c r="F84" s="269"/>
      <c r="G84" s="135">
        <f>G83</f>
        <v>1</v>
      </c>
      <c r="H84" s="117"/>
    </row>
    <row r="85" spans="1:8" ht="28.2" customHeight="1">
      <c r="A85" s="124" t="s">
        <v>55</v>
      </c>
      <c r="B85" s="119">
        <v>80.102000000000004</v>
      </c>
      <c r="C85" s="707" t="s">
        <v>648</v>
      </c>
      <c r="D85" s="135"/>
      <c r="E85" s="269"/>
      <c r="F85" s="269"/>
      <c r="G85" s="135">
        <f>G84</f>
        <v>1</v>
      </c>
      <c r="H85" s="117"/>
    </row>
    <row r="86" spans="1:8">
      <c r="A86" s="124" t="s">
        <v>55</v>
      </c>
      <c r="B86" s="87">
        <v>80</v>
      </c>
      <c r="C86" s="124" t="s">
        <v>49</v>
      </c>
      <c r="D86" s="135"/>
      <c r="E86" s="269"/>
      <c r="F86" s="269"/>
      <c r="G86" s="135">
        <f>G85</f>
        <v>1</v>
      </c>
      <c r="H86" s="117"/>
    </row>
    <row r="87" spans="1:8">
      <c r="A87" s="124" t="s">
        <v>55</v>
      </c>
      <c r="B87" s="94">
        <v>2245</v>
      </c>
      <c r="C87" s="95" t="s">
        <v>647</v>
      </c>
      <c r="D87" s="117"/>
      <c r="E87" s="267"/>
      <c r="F87" s="267"/>
      <c r="G87" s="117">
        <f>G86</f>
        <v>1</v>
      </c>
      <c r="H87" s="117"/>
    </row>
    <row r="88" spans="1:8">
      <c r="A88" s="184" t="s">
        <v>55</v>
      </c>
      <c r="B88" s="122"/>
      <c r="C88" s="110" t="s">
        <v>59</v>
      </c>
      <c r="D88" s="271"/>
      <c r="E88" s="271"/>
      <c r="F88" s="271"/>
      <c r="G88" s="268">
        <f>G77+G21+G87</f>
        <v>4063</v>
      </c>
      <c r="H88" s="265"/>
    </row>
    <row r="89" spans="1:8">
      <c r="A89" s="184" t="s">
        <v>55</v>
      </c>
      <c r="B89" s="189"/>
      <c r="C89" s="257" t="s">
        <v>56</v>
      </c>
      <c r="D89" s="271"/>
      <c r="E89" s="268"/>
      <c r="F89" s="271"/>
      <c r="G89" s="268">
        <f>G88</f>
        <v>4063</v>
      </c>
      <c r="H89" s="265"/>
    </row>
    <row r="90" spans="1:8">
      <c r="A90" s="99"/>
      <c r="B90" s="94"/>
      <c r="C90" s="163"/>
      <c r="D90" s="267"/>
      <c r="E90" s="265"/>
      <c r="F90" s="267"/>
      <c r="G90" s="265"/>
      <c r="H90" s="265"/>
    </row>
    <row r="91" spans="1:8">
      <c r="A91" s="1289" t="s">
        <v>221</v>
      </c>
      <c r="B91" s="125" t="s">
        <v>570</v>
      </c>
      <c r="F91" s="233"/>
      <c r="G91" s="233"/>
      <c r="H91" s="233"/>
    </row>
    <row r="92" spans="1:8">
      <c r="A92" s="557" t="s">
        <v>220</v>
      </c>
      <c r="B92" s="146"/>
      <c r="C92" s="1429"/>
      <c r="D92" s="15"/>
      <c r="E92" s="15"/>
      <c r="F92" s="15"/>
      <c r="G92" s="15"/>
      <c r="H92" s="15"/>
    </row>
    <row r="93" spans="1:8" ht="15.6" customHeight="1">
      <c r="A93" s="1079" t="s">
        <v>218</v>
      </c>
      <c r="B93" s="1495" t="s">
        <v>592</v>
      </c>
      <c r="C93" s="1495"/>
      <c r="D93" s="1495"/>
      <c r="E93" s="1495"/>
      <c r="F93" s="1495"/>
      <c r="G93" s="1495"/>
      <c r="H93" s="1495"/>
    </row>
    <row r="94" spans="1:8" ht="15.6" customHeight="1">
      <c r="A94" s="1289" t="s">
        <v>219</v>
      </c>
      <c r="B94" s="1485" t="s">
        <v>707</v>
      </c>
      <c r="C94" s="1485"/>
      <c r="D94" s="1485"/>
      <c r="E94" s="1485"/>
      <c r="F94" s="1485"/>
      <c r="G94" s="1485"/>
      <c r="H94" s="100"/>
    </row>
    <row r="95" spans="1:8">
      <c r="C95" s="206"/>
      <c r="F95" s="100"/>
      <c r="G95" s="100"/>
      <c r="H95" s="100"/>
    </row>
    <row r="96" spans="1:8">
      <c r="C96" s="206"/>
      <c r="F96" s="100"/>
      <c r="G96" s="100"/>
      <c r="H96" s="100"/>
    </row>
    <row r="97" spans="1:8">
      <c r="C97" s="206"/>
      <c r="F97" s="100"/>
      <c r="G97" s="100"/>
      <c r="H97" s="100"/>
    </row>
    <row r="98" spans="1:8">
      <c r="C98" s="206"/>
      <c r="F98" s="100"/>
      <c r="G98" s="100"/>
      <c r="H98" s="100"/>
    </row>
    <row r="99" spans="1:8">
      <c r="C99" s="206"/>
      <c r="F99" s="100"/>
      <c r="G99" s="100"/>
      <c r="H99" s="100"/>
    </row>
    <row r="100" spans="1:8">
      <c r="F100" s="100"/>
      <c r="G100" s="100"/>
      <c r="H100" s="100"/>
    </row>
    <row r="101" spans="1:8">
      <c r="F101" s="100"/>
      <c r="G101" s="100"/>
      <c r="H101" s="100"/>
    </row>
    <row r="103" spans="1:8">
      <c r="A103" s="99"/>
      <c r="B103" s="87"/>
      <c r="C103" s="111"/>
    </row>
    <row r="104" spans="1:8">
      <c r="A104" s="1435"/>
      <c r="B104" s="1439"/>
      <c r="C104" s="1442"/>
      <c r="D104" s="1435"/>
    </row>
    <row r="105" spans="1:8">
      <c r="A105" s="99"/>
      <c r="B105" s="87"/>
      <c r="C105" s="111"/>
    </row>
    <row r="106" spans="1:8">
      <c r="A106" s="99"/>
      <c r="B106" s="1435"/>
      <c r="C106" s="1442"/>
    </row>
    <row r="107" spans="1:8">
      <c r="A107" s="99"/>
      <c r="B107" s="1435"/>
      <c r="C107" s="1442"/>
    </row>
    <row r="108" spans="1:8">
      <c r="A108" s="99"/>
      <c r="B108" s="1435"/>
      <c r="C108" s="1442"/>
    </row>
    <row r="109" spans="1:8">
      <c r="A109" s="99"/>
      <c r="B109" s="87"/>
      <c r="C109" s="1442"/>
    </row>
    <row r="110" spans="1:8">
      <c r="A110" s="99"/>
      <c r="B110" s="87"/>
      <c r="C110" s="111"/>
    </row>
    <row r="111" spans="1:8">
      <c r="A111" s="99"/>
      <c r="B111" s="87"/>
      <c r="C111" s="1442"/>
    </row>
  </sheetData>
  <autoFilter ref="A13:H13">
    <filterColumn colId="7"/>
  </autoFilter>
  <mergeCells count="6">
    <mergeCell ref="B94:G94"/>
    <mergeCell ref="B93:H93"/>
    <mergeCell ref="A1:G1"/>
    <mergeCell ref="A2:G2"/>
    <mergeCell ref="A3:G3"/>
    <mergeCell ref="B4:G4"/>
  </mergeCells>
  <printOptions horizontalCentered="1"/>
  <pageMargins left="0.55118110236220474" right="0.55118110236220474" top="0.78740157480314965" bottom="1.5748031496062993" header="0.51181102362204722" footer="1.1811023622047245"/>
  <pageSetup paperSize="9" scale="95" firstPageNumber="26" fitToHeight="15" orientation="portrait" blackAndWhite="1" useFirstPageNumber="1" r:id="rId1"/>
  <headerFooter alignWithMargins="0">
    <oddHeader xml:space="preserve">&amp;C   </oddHeader>
    <oddFooter>&amp;C&amp;"Times New Roman,Bold" &amp;P</oddFooter>
  </headerFooter>
  <rowBreaks count="1" manualBreakCount="1">
    <brk id="55" max="7" man="1"/>
  </rowBreaks>
</worksheet>
</file>

<file path=xl/worksheets/sheet20.xml><?xml version="1.0" encoding="utf-8"?>
<worksheet xmlns="http://schemas.openxmlformats.org/spreadsheetml/2006/main" xmlns:r="http://schemas.openxmlformats.org/officeDocument/2006/relationships">
  <sheetPr syncVertical="1" syncRef="A1" transitionEvaluation="1" codeName="Sheet23">
    <tabColor rgb="FFFF0000"/>
  </sheetPr>
  <dimension ref="A1:AC48"/>
  <sheetViews>
    <sheetView view="pageBreakPreview" zoomScaleSheetLayoutView="100" workbookViewId="0">
      <selection activeCell="C8" sqref="C8"/>
    </sheetView>
  </sheetViews>
  <sheetFormatPr defaultColWidth="11" defaultRowHeight="13.2"/>
  <cols>
    <col min="1" max="1" width="6.44140625" style="1292" customWidth="1"/>
    <col min="2" max="2" width="8.109375" style="14" customWidth="1"/>
    <col min="3" max="3" width="35.77734375" style="14" customWidth="1"/>
    <col min="4" max="4" width="7.44140625" style="14" customWidth="1"/>
    <col min="5" max="6" width="10.77734375" style="14" customWidth="1"/>
    <col min="7" max="7" width="10.33203125" style="14" customWidth="1"/>
    <col min="8" max="8" width="3.88671875" style="14" customWidth="1"/>
    <col min="9" max="9" width="3" style="14" customWidth="1"/>
    <col min="10" max="10" width="8.5546875" style="14" customWidth="1"/>
    <col min="11" max="11" width="8.44140625" style="14" customWidth="1"/>
    <col min="12" max="12" width="8.5546875" style="14" customWidth="1"/>
    <col min="13" max="13" width="11.33203125" style="719" customWidth="1"/>
    <col min="14" max="14" width="8.44140625" style="14" customWidth="1"/>
    <col min="15" max="15" width="5.88671875" style="14" bestFit="1" customWidth="1"/>
    <col min="16" max="16" width="6.88671875" style="260" bestFit="1" customWidth="1"/>
    <col min="17" max="17" width="5.5546875" style="260" bestFit="1" customWidth="1"/>
    <col min="18" max="18" width="5.33203125" style="260" bestFit="1" customWidth="1"/>
    <col min="19" max="19" width="11" style="260" bestFit="1" customWidth="1"/>
    <col min="20" max="20" width="5.88671875" style="260" bestFit="1" customWidth="1"/>
    <col min="21" max="21" width="6.88671875" style="260" bestFit="1" customWidth="1"/>
    <col min="22" max="22" width="5.5546875" style="260" bestFit="1" customWidth="1"/>
    <col min="23" max="23" width="4.44140625" style="260" customWidth="1"/>
    <col min="24" max="24" width="4.33203125" style="260" customWidth="1"/>
    <col min="25" max="26" width="11" style="260"/>
    <col min="27" max="27" width="9" style="260" customWidth="1"/>
    <col min="28" max="28" width="8.44140625" style="260" customWidth="1"/>
    <col min="29" max="29" width="12" style="260" customWidth="1"/>
    <col min="30" max="33" width="11" style="260"/>
    <col min="34" max="34" width="11.6640625" style="260" customWidth="1"/>
    <col min="35" max="16384" width="11" style="260"/>
  </cols>
  <sheetData>
    <row r="1" spans="1:29" ht="13.65" customHeight="1">
      <c r="A1" s="1491" t="s">
        <v>143</v>
      </c>
      <c r="B1" s="1491"/>
      <c r="C1" s="1491"/>
      <c r="D1" s="1491"/>
      <c r="E1" s="1491"/>
      <c r="F1" s="1491"/>
      <c r="G1" s="1491"/>
      <c r="H1" s="622"/>
      <c r="I1" s="459"/>
      <c r="J1" s="263"/>
      <c r="K1" s="263"/>
      <c r="L1" s="263"/>
      <c r="M1" s="712"/>
      <c r="N1" s="263"/>
    </row>
    <row r="2" spans="1:29" ht="13.65" customHeight="1">
      <c r="A2" s="1491" t="s">
        <v>144</v>
      </c>
      <c r="B2" s="1491"/>
      <c r="C2" s="1491"/>
      <c r="D2" s="1491"/>
      <c r="E2" s="1491"/>
      <c r="F2" s="1491"/>
      <c r="G2" s="1491"/>
      <c r="H2" s="622"/>
      <c r="I2" s="459"/>
      <c r="J2" s="263"/>
      <c r="K2" s="263"/>
      <c r="L2" s="263"/>
      <c r="M2" s="712"/>
      <c r="N2" s="263"/>
    </row>
    <row r="3" spans="1:29" ht="13.65" customHeight="1">
      <c r="A3" s="1472" t="s">
        <v>451</v>
      </c>
      <c r="B3" s="1472"/>
      <c r="C3" s="1472"/>
      <c r="D3" s="1472"/>
      <c r="E3" s="1472"/>
      <c r="F3" s="1472"/>
      <c r="G3" s="1472"/>
      <c r="H3" s="619"/>
      <c r="I3" s="456"/>
      <c r="J3" s="425"/>
      <c r="K3" s="425"/>
      <c r="L3" s="425"/>
      <c r="M3" s="712"/>
      <c r="N3" s="425"/>
    </row>
    <row r="4" spans="1:29" ht="9.6" customHeight="1">
      <c r="A4" s="35"/>
      <c r="B4" s="1270"/>
      <c r="C4" s="1270"/>
      <c r="D4" s="1270"/>
      <c r="E4" s="1270"/>
      <c r="F4" s="1270"/>
      <c r="G4" s="1270"/>
      <c r="H4" s="620"/>
      <c r="I4" s="457"/>
      <c r="J4" s="425"/>
      <c r="K4" s="425"/>
      <c r="L4" s="425"/>
      <c r="M4" s="712"/>
      <c r="N4" s="425"/>
    </row>
    <row r="5" spans="1:29" ht="13.65" customHeight="1">
      <c r="A5" s="35"/>
      <c r="B5" s="31"/>
      <c r="C5" s="31"/>
      <c r="D5" s="36"/>
      <c r="E5" s="37" t="s">
        <v>11</v>
      </c>
      <c r="F5" s="37" t="s">
        <v>12</v>
      </c>
      <c r="G5" s="37" t="s">
        <v>116</v>
      </c>
      <c r="H5" s="34"/>
      <c r="I5" s="34"/>
      <c r="J5" s="425"/>
      <c r="K5" s="425"/>
      <c r="L5" s="425"/>
      <c r="M5" s="712"/>
      <c r="N5" s="425"/>
    </row>
    <row r="6" spans="1:29" ht="13.65" customHeight="1">
      <c r="A6" s="35"/>
      <c r="B6" s="38" t="s">
        <v>13</v>
      </c>
      <c r="C6" s="31" t="s">
        <v>14</v>
      </c>
      <c r="D6" s="39" t="s">
        <v>56</v>
      </c>
      <c r="E6" s="33">
        <v>158373</v>
      </c>
      <c r="F6" s="468">
        <v>0</v>
      </c>
      <c r="G6" s="33">
        <f>SUM(E6:F6)</f>
        <v>158373</v>
      </c>
      <c r="H6" s="33"/>
      <c r="I6" s="33"/>
      <c r="J6" s="425"/>
      <c r="K6" s="425"/>
      <c r="L6" s="425"/>
      <c r="M6" s="712"/>
      <c r="N6" s="425"/>
    </row>
    <row r="7" spans="1:29" ht="13.65" customHeight="1">
      <c r="A7" s="35"/>
      <c r="B7" s="38" t="s">
        <v>15</v>
      </c>
      <c r="C7" s="40" t="s">
        <v>16</v>
      </c>
      <c r="D7" s="41"/>
      <c r="E7" s="34"/>
      <c r="F7" s="476"/>
      <c r="G7" s="34"/>
      <c r="H7" s="34"/>
      <c r="I7" s="34"/>
      <c r="J7" s="425"/>
      <c r="K7" s="425"/>
      <c r="L7" s="425"/>
      <c r="M7" s="712"/>
      <c r="N7" s="425"/>
    </row>
    <row r="8" spans="1:29" ht="13.65" customHeight="1">
      <c r="A8" s="35"/>
      <c r="B8" s="38"/>
      <c r="C8" s="40" t="s">
        <v>112</v>
      </c>
      <c r="D8" s="41" t="s">
        <v>56</v>
      </c>
      <c r="E8" s="34">
        <f>G38</f>
        <v>10170</v>
      </c>
      <c r="F8" s="229">
        <v>0</v>
      </c>
      <c r="G8" s="34">
        <f>SUM(E8:F8)</f>
        <v>10170</v>
      </c>
      <c r="H8" s="34"/>
      <c r="I8" s="34"/>
      <c r="J8" s="378"/>
      <c r="K8" s="378"/>
      <c r="L8" s="378"/>
      <c r="M8" s="713"/>
      <c r="N8" s="378"/>
    </row>
    <row r="9" spans="1:29" ht="13.65" customHeight="1">
      <c r="A9" s="35"/>
      <c r="B9" s="42" t="s">
        <v>55</v>
      </c>
      <c r="C9" s="31" t="s">
        <v>27</v>
      </c>
      <c r="D9" s="43" t="s">
        <v>56</v>
      </c>
      <c r="E9" s="44">
        <f>SUM(E6:E8)</f>
        <v>168543</v>
      </c>
      <c r="F9" s="470">
        <f>SUM(F6:F8)</f>
        <v>0</v>
      </c>
      <c r="G9" s="44">
        <f>SUM(E9:F9)</f>
        <v>168543</v>
      </c>
      <c r="H9" s="33"/>
      <c r="I9" s="33"/>
      <c r="J9" s="61"/>
      <c r="K9" s="61"/>
      <c r="L9" s="61"/>
      <c r="M9" s="714"/>
      <c r="N9" s="61"/>
    </row>
    <row r="10" spans="1:29" ht="13.65" customHeight="1">
      <c r="A10" s="35"/>
      <c r="B10" s="38"/>
      <c r="C10" s="31"/>
      <c r="D10" s="32"/>
      <c r="E10" s="32"/>
      <c r="F10" s="39"/>
      <c r="G10" s="32"/>
      <c r="H10" s="32"/>
      <c r="I10" s="32"/>
      <c r="J10" s="61"/>
      <c r="K10" s="61"/>
      <c r="L10" s="61"/>
      <c r="M10" s="714"/>
      <c r="N10" s="61"/>
    </row>
    <row r="11" spans="1:29" ht="13.65" customHeight="1">
      <c r="A11" s="35"/>
      <c r="B11" s="38" t="s">
        <v>28</v>
      </c>
      <c r="C11" s="31" t="s">
        <v>29</v>
      </c>
      <c r="D11" s="31"/>
      <c r="E11" s="31"/>
      <c r="F11" s="45"/>
      <c r="G11" s="31"/>
      <c r="H11" s="31"/>
      <c r="I11" s="31"/>
      <c r="J11" s="61"/>
      <c r="K11" s="61"/>
      <c r="L11" s="61"/>
      <c r="M11" s="714"/>
      <c r="N11" s="61"/>
    </row>
    <row r="12" spans="1:29" s="297" customFormat="1" ht="7.8" customHeight="1">
      <c r="A12" s="33"/>
      <c r="B12" s="467"/>
      <c r="C12" s="467"/>
      <c r="D12" s="467"/>
      <c r="E12" s="467"/>
      <c r="F12" s="467"/>
      <c r="G12" s="467"/>
      <c r="H12" s="467"/>
      <c r="I12" s="458"/>
      <c r="J12" s="1506" t="s">
        <v>57</v>
      </c>
      <c r="K12" s="1506"/>
      <c r="L12" s="1506"/>
      <c r="M12" s="1506"/>
      <c r="N12" s="1507"/>
      <c r="O12" s="1506"/>
      <c r="P12" s="1506"/>
      <c r="Q12" s="1506"/>
      <c r="R12" s="1506"/>
      <c r="S12" s="1506"/>
      <c r="T12" s="1506" t="s">
        <v>34</v>
      </c>
      <c r="U12" s="1506"/>
      <c r="V12" s="1506"/>
      <c r="W12" s="1506"/>
      <c r="X12" s="1506"/>
      <c r="Y12" s="1508"/>
      <c r="Z12" s="1508"/>
      <c r="AA12" s="1508"/>
      <c r="AB12" s="1508"/>
      <c r="AC12" s="1508"/>
    </row>
    <row r="13" spans="1:29" s="297" customFormat="1" ht="13.8" thickBot="1">
      <c r="A13" s="46"/>
      <c r="B13" s="1271"/>
      <c r="C13" s="1271"/>
      <c r="D13" s="1271"/>
      <c r="E13" s="1271"/>
      <c r="F13" s="1271"/>
      <c r="G13" s="1271" t="s">
        <v>104</v>
      </c>
      <c r="H13" s="467"/>
      <c r="I13" s="458"/>
      <c r="J13" s="1503" t="s">
        <v>159</v>
      </c>
      <c r="K13" s="1503"/>
      <c r="L13" s="1503"/>
      <c r="M13" s="1503"/>
      <c r="N13" s="1504"/>
      <c r="O13" s="1503" t="s">
        <v>160</v>
      </c>
      <c r="P13" s="1503"/>
      <c r="Q13" s="1503"/>
      <c r="R13" s="1503"/>
      <c r="S13" s="1503"/>
      <c r="T13" s="1503" t="s">
        <v>159</v>
      </c>
      <c r="U13" s="1503"/>
      <c r="V13" s="1503"/>
      <c r="W13" s="1503"/>
      <c r="X13" s="1503"/>
      <c r="Y13" s="1505" t="s">
        <v>160</v>
      </c>
      <c r="Z13" s="1505"/>
      <c r="AA13" s="1505"/>
      <c r="AB13" s="1505"/>
      <c r="AC13" s="1505"/>
    </row>
    <row r="14" spans="1:29" s="297" customFormat="1" ht="14.4" thickTop="1" thickBot="1">
      <c r="A14" s="46"/>
      <c r="B14" s="262"/>
      <c r="C14" s="262" t="s">
        <v>30</v>
      </c>
      <c r="D14" s="262"/>
      <c r="E14" s="262"/>
      <c r="F14" s="262"/>
      <c r="G14" s="47" t="s">
        <v>55</v>
      </c>
      <c r="H14" s="34"/>
      <c r="I14" s="34"/>
      <c r="J14" s="114" t="s">
        <v>73</v>
      </c>
      <c r="K14" s="299" t="s">
        <v>74</v>
      </c>
      <c r="L14" s="299" t="s">
        <v>75</v>
      </c>
      <c r="M14" s="715" t="s">
        <v>76</v>
      </c>
      <c r="N14" s="300" t="s">
        <v>77</v>
      </c>
      <c r="O14" s="299" t="s">
        <v>73</v>
      </c>
      <c r="P14" s="299" t="s">
        <v>74</v>
      </c>
      <c r="Q14" s="299" t="s">
        <v>75</v>
      </c>
      <c r="R14" s="299" t="s">
        <v>76</v>
      </c>
      <c r="S14" s="300" t="s">
        <v>77</v>
      </c>
      <c r="T14" s="299" t="s">
        <v>73</v>
      </c>
      <c r="U14" s="299" t="s">
        <v>74</v>
      </c>
      <c r="V14" s="299" t="s">
        <v>75</v>
      </c>
      <c r="W14" s="299" t="s">
        <v>76</v>
      </c>
      <c r="X14" s="300" t="s">
        <v>77</v>
      </c>
      <c r="Y14" s="301" t="s">
        <v>73</v>
      </c>
      <c r="Z14" s="301" t="s">
        <v>74</v>
      </c>
      <c r="AA14" s="301" t="s">
        <v>75</v>
      </c>
      <c r="AB14" s="301" t="s">
        <v>76</v>
      </c>
      <c r="AC14" s="302" t="s">
        <v>77</v>
      </c>
    </row>
    <row r="15" spans="1:29" ht="13.2" customHeight="1" thickTop="1">
      <c r="C15" s="54" t="s">
        <v>59</v>
      </c>
      <c r="D15" s="15"/>
      <c r="E15" s="605"/>
      <c r="F15" s="605"/>
      <c r="G15" s="15"/>
      <c r="H15" s="321"/>
      <c r="I15" s="260"/>
      <c r="J15" s="260"/>
      <c r="K15" s="260"/>
      <c r="L15" s="260"/>
      <c r="M15" s="716"/>
      <c r="N15" s="260"/>
      <c r="O15" s="260"/>
    </row>
    <row r="16" spans="1:29" ht="13.65" customHeight="1">
      <c r="A16" s="1292" t="s">
        <v>60</v>
      </c>
      <c r="B16" s="935">
        <v>2041</v>
      </c>
      <c r="C16" s="54" t="s">
        <v>145</v>
      </c>
      <c r="D16" s="15"/>
      <c r="E16" s="605"/>
      <c r="F16" s="605"/>
      <c r="G16" s="15"/>
      <c r="H16" s="321"/>
      <c r="I16" s="260"/>
      <c r="J16" s="260"/>
      <c r="K16" s="260"/>
      <c r="L16" s="260"/>
      <c r="M16" s="716"/>
      <c r="N16" s="260"/>
      <c r="O16" s="260"/>
    </row>
    <row r="17" spans="1:27" ht="13.65" customHeight="1">
      <c r="B17" s="938">
        <v>0.10100000000000001</v>
      </c>
      <c r="C17" s="54" t="s">
        <v>132</v>
      </c>
      <c r="D17" s="15"/>
      <c r="E17" s="605"/>
      <c r="F17" s="605"/>
      <c r="G17" s="15"/>
      <c r="H17" s="321"/>
      <c r="I17" s="260"/>
      <c r="J17" s="260"/>
      <c r="K17" s="260"/>
      <c r="L17" s="260"/>
      <c r="M17" s="716"/>
      <c r="N17" s="260"/>
      <c r="O17" s="260"/>
    </row>
    <row r="18" spans="1:27" ht="13.65" customHeight="1">
      <c r="B18" s="529">
        <v>60</v>
      </c>
      <c r="C18" s="62" t="s">
        <v>381</v>
      </c>
      <c r="D18" s="61"/>
      <c r="E18" s="605"/>
      <c r="F18" s="605"/>
      <c r="G18" s="15"/>
      <c r="H18" s="321"/>
      <c r="I18" s="260"/>
      <c r="J18" s="260"/>
      <c r="K18" s="260"/>
      <c r="L18" s="260"/>
      <c r="M18" s="716"/>
      <c r="N18" s="260"/>
      <c r="O18" s="260"/>
    </row>
    <row r="19" spans="1:27" ht="13.65" customHeight="1">
      <c r="B19" s="750" t="s">
        <v>268</v>
      </c>
      <c r="C19" s="749" t="s">
        <v>266</v>
      </c>
      <c r="D19" s="55"/>
      <c r="E19" s="266"/>
      <c r="F19" s="272"/>
      <c r="G19" s="649">
        <v>5917</v>
      </c>
      <c r="H19" s="327" t="s">
        <v>218</v>
      </c>
      <c r="I19" s="506" t="s">
        <v>267</v>
      </c>
      <c r="J19" s="506" t="s">
        <v>114</v>
      </c>
      <c r="K19" s="506" t="s">
        <v>266</v>
      </c>
      <c r="L19" s="601">
        <v>100</v>
      </c>
      <c r="M19" s="601" t="s">
        <v>382</v>
      </c>
      <c r="N19" s="260"/>
      <c r="O19" s="260"/>
    </row>
    <row r="20" spans="1:27" ht="13.65" customHeight="1">
      <c r="B20" s="750" t="s">
        <v>331</v>
      </c>
      <c r="C20" s="749" t="s">
        <v>269</v>
      </c>
      <c r="D20" s="55"/>
      <c r="E20" s="266"/>
      <c r="F20" s="272"/>
      <c r="G20" s="649">
        <v>2144</v>
      </c>
      <c r="H20" s="356" t="s">
        <v>219</v>
      </c>
      <c r="I20" s="201" t="s">
        <v>267</v>
      </c>
      <c r="J20" s="201" t="s">
        <v>114</v>
      </c>
      <c r="K20" s="201" t="s">
        <v>115</v>
      </c>
      <c r="L20" s="785" t="s">
        <v>183</v>
      </c>
      <c r="M20" s="600" t="s">
        <v>384</v>
      </c>
      <c r="N20" s="260"/>
      <c r="O20" s="260"/>
    </row>
    <row r="21" spans="1:27" ht="13.65" customHeight="1">
      <c r="A21" s="1290" t="s">
        <v>55</v>
      </c>
      <c r="B21" s="512">
        <v>60</v>
      </c>
      <c r="C21" s="939" t="s">
        <v>381</v>
      </c>
      <c r="D21" s="267"/>
      <c r="E21" s="540"/>
      <c r="F21" s="541"/>
      <c r="G21" s="658">
        <f>SUM(G19:G20)</f>
        <v>8061</v>
      </c>
      <c r="H21" s="311"/>
      <c r="M21" s="14"/>
      <c r="N21" s="260"/>
      <c r="O21" s="260"/>
    </row>
    <row r="22" spans="1:27" ht="13.65" customHeight="1">
      <c r="C22" s="749"/>
      <c r="D22" s="265"/>
      <c r="E22" s="540"/>
      <c r="F22" s="541"/>
      <c r="G22" s="540"/>
      <c r="H22" s="307"/>
      <c r="M22" s="14"/>
      <c r="N22" s="260"/>
      <c r="O22" s="260"/>
    </row>
    <row r="23" spans="1:27" ht="26.4">
      <c r="A23" s="1290"/>
      <c r="B23" s="529">
        <v>62</v>
      </c>
      <c r="C23" s="940" t="s">
        <v>514</v>
      </c>
      <c r="D23" s="50"/>
      <c r="E23" s="536"/>
      <c r="F23" s="536"/>
      <c r="G23" s="50"/>
      <c r="H23" s="324"/>
      <c r="M23" s="14"/>
      <c r="N23" s="260"/>
      <c r="O23" s="260"/>
    </row>
    <row r="24" spans="1:27" ht="13.65" customHeight="1">
      <c r="A24" s="235"/>
      <c r="B24" s="931" t="s">
        <v>336</v>
      </c>
      <c r="C24" s="781" t="s">
        <v>269</v>
      </c>
      <c r="D24" s="265"/>
      <c r="E24" s="272"/>
      <c r="F24" s="272"/>
      <c r="G24" s="266">
        <v>336</v>
      </c>
      <c r="H24" s="303" t="s">
        <v>219</v>
      </c>
      <c r="I24" s="201" t="s">
        <v>267</v>
      </c>
      <c r="J24" s="201" t="s">
        <v>114</v>
      </c>
      <c r="K24" s="201" t="s">
        <v>115</v>
      </c>
      <c r="L24" s="785" t="s">
        <v>183</v>
      </c>
      <c r="M24" s="600" t="s">
        <v>384</v>
      </c>
      <c r="N24" s="260"/>
      <c r="O24" s="260"/>
    </row>
    <row r="25" spans="1:27" ht="13.65" customHeight="1">
      <c r="A25" s="1290" t="s">
        <v>55</v>
      </c>
      <c r="B25" s="529">
        <v>62</v>
      </c>
      <c r="C25" s="940" t="s">
        <v>514</v>
      </c>
      <c r="D25" s="265"/>
      <c r="E25" s="271"/>
      <c r="F25" s="271"/>
      <c r="G25" s="268">
        <f>SUM(G24:G24)</f>
        <v>336</v>
      </c>
      <c r="H25" s="308"/>
      <c r="M25" s="14"/>
      <c r="N25" s="260"/>
      <c r="O25" s="260"/>
      <c r="V25" s="711"/>
      <c r="AA25" s="535"/>
    </row>
    <row r="26" spans="1:27" ht="13.65" customHeight="1">
      <c r="A26" s="1290"/>
      <c r="B26" s="529"/>
      <c r="C26" s="940"/>
      <c r="D26" s="265"/>
      <c r="E26" s="267"/>
      <c r="F26" s="267"/>
      <c r="G26" s="267"/>
      <c r="H26" s="308"/>
      <c r="M26" s="14"/>
      <c r="N26" s="260"/>
      <c r="O26" s="260"/>
    </row>
    <row r="27" spans="1:27" ht="26.4">
      <c r="A27" s="1290"/>
      <c r="B27" s="529">
        <v>63</v>
      </c>
      <c r="C27" s="940" t="s">
        <v>515</v>
      </c>
      <c r="D27" s="55"/>
      <c r="E27" s="267"/>
      <c r="F27" s="267"/>
      <c r="G27" s="55"/>
      <c r="H27" s="356"/>
      <c r="M27" s="14"/>
      <c r="N27" s="260"/>
      <c r="O27" s="260"/>
    </row>
    <row r="28" spans="1:27" ht="15" customHeight="1">
      <c r="A28" s="1290"/>
      <c r="B28" s="750" t="s">
        <v>422</v>
      </c>
      <c r="C28" s="749" t="s">
        <v>269</v>
      </c>
      <c r="D28" s="267"/>
      <c r="E28" s="270"/>
      <c r="F28" s="269"/>
      <c r="G28" s="71">
        <v>747</v>
      </c>
      <c r="H28" s="356" t="s">
        <v>219</v>
      </c>
      <c r="I28" s="201" t="s">
        <v>267</v>
      </c>
      <c r="J28" s="201" t="s">
        <v>114</v>
      </c>
      <c r="K28" s="201" t="s">
        <v>115</v>
      </c>
      <c r="L28" s="785" t="s">
        <v>183</v>
      </c>
      <c r="M28" s="600" t="s">
        <v>384</v>
      </c>
      <c r="N28" s="260"/>
      <c r="O28" s="260"/>
    </row>
    <row r="29" spans="1:27" ht="26.4">
      <c r="A29" s="1290" t="s">
        <v>55</v>
      </c>
      <c r="B29" s="529">
        <v>63</v>
      </c>
      <c r="C29" s="940" t="s">
        <v>515</v>
      </c>
      <c r="D29" s="55"/>
      <c r="E29" s="271"/>
      <c r="F29" s="271"/>
      <c r="G29" s="56">
        <f>SUM(G28:G28)</f>
        <v>747</v>
      </c>
      <c r="H29" s="356"/>
      <c r="M29" s="14"/>
      <c r="N29" s="260"/>
      <c r="O29" s="260"/>
    </row>
    <row r="30" spans="1:27">
      <c r="A30" s="1290"/>
      <c r="B30" s="529"/>
      <c r="C30" s="940"/>
      <c r="D30" s="55"/>
      <c r="E30" s="267"/>
      <c r="F30" s="267"/>
      <c r="G30" s="55"/>
      <c r="H30" s="356"/>
      <c r="M30" s="14"/>
      <c r="N30" s="260"/>
      <c r="O30" s="260"/>
    </row>
    <row r="31" spans="1:27" ht="18" customHeight="1">
      <c r="A31" s="1290"/>
      <c r="B31" s="529">
        <v>64</v>
      </c>
      <c r="C31" s="62" t="s">
        <v>385</v>
      </c>
      <c r="D31" s="267"/>
      <c r="E31" s="265"/>
      <c r="F31" s="272"/>
      <c r="G31" s="55"/>
      <c r="H31" s="356"/>
      <c r="M31" s="14"/>
      <c r="N31" s="260"/>
      <c r="O31" s="260"/>
    </row>
    <row r="32" spans="1:27" ht="15" customHeight="1">
      <c r="A32" s="1290"/>
      <c r="B32" s="750" t="s">
        <v>270</v>
      </c>
      <c r="C32" s="749" t="s">
        <v>266</v>
      </c>
      <c r="D32" s="267"/>
      <c r="E32" s="265"/>
      <c r="F32" s="272"/>
      <c r="G32" s="55">
        <v>322</v>
      </c>
      <c r="H32" s="356" t="s">
        <v>218</v>
      </c>
      <c r="I32" s="201" t="s">
        <v>267</v>
      </c>
      <c r="J32" s="201" t="s">
        <v>114</v>
      </c>
      <c r="K32" s="201" t="s">
        <v>266</v>
      </c>
      <c r="L32" s="600">
        <v>100</v>
      </c>
      <c r="M32" s="600" t="s">
        <v>382</v>
      </c>
      <c r="N32" s="260"/>
      <c r="O32" s="260"/>
    </row>
    <row r="33" spans="1:27" ht="15" customHeight="1">
      <c r="A33" s="235"/>
      <c r="B33" s="931" t="s">
        <v>326</v>
      </c>
      <c r="C33" s="781" t="s">
        <v>269</v>
      </c>
      <c r="D33" s="267"/>
      <c r="E33" s="270"/>
      <c r="F33" s="269"/>
      <c r="G33" s="71">
        <v>704</v>
      </c>
      <c r="H33" s="356" t="s">
        <v>219</v>
      </c>
      <c r="I33" s="201" t="s">
        <v>267</v>
      </c>
      <c r="J33" s="201" t="s">
        <v>114</v>
      </c>
      <c r="K33" s="201" t="s">
        <v>115</v>
      </c>
      <c r="L33" s="785" t="s">
        <v>183</v>
      </c>
      <c r="M33" s="600" t="s">
        <v>384</v>
      </c>
      <c r="N33" s="537" t="s">
        <v>267</v>
      </c>
      <c r="O33" s="537" t="s">
        <v>114</v>
      </c>
      <c r="P33" s="537" t="s">
        <v>109</v>
      </c>
      <c r="Q33" s="538">
        <f>100-L33</f>
        <v>100</v>
      </c>
      <c r="R33" s="538" t="s">
        <v>383</v>
      </c>
      <c r="V33" s="535"/>
      <c r="AA33" s="535"/>
    </row>
    <row r="34" spans="1:27" ht="15" customHeight="1">
      <c r="A34" s="1290" t="s">
        <v>55</v>
      </c>
      <c r="B34" s="529">
        <v>64</v>
      </c>
      <c r="C34" s="62" t="s">
        <v>385</v>
      </c>
      <c r="D34" s="55"/>
      <c r="E34" s="269"/>
      <c r="F34" s="269"/>
      <c r="G34" s="71">
        <f>SUM(G32:G33)</f>
        <v>1026</v>
      </c>
      <c r="H34" s="356"/>
      <c r="M34" s="14"/>
      <c r="N34" s="260"/>
      <c r="O34" s="260"/>
    </row>
    <row r="35" spans="1:27" ht="15" customHeight="1">
      <c r="A35" s="250" t="s">
        <v>55</v>
      </c>
      <c r="B35" s="941">
        <v>0.10100000000000001</v>
      </c>
      <c r="C35" s="58" t="s">
        <v>132</v>
      </c>
      <c r="D35" s="267"/>
      <c r="E35" s="270"/>
      <c r="F35" s="269"/>
      <c r="G35" s="71">
        <f>G21+G25+G29+G34</f>
        <v>10170</v>
      </c>
      <c r="H35" s="356"/>
      <c r="M35" s="14"/>
      <c r="N35" s="260"/>
      <c r="O35" s="260"/>
    </row>
    <row r="36" spans="1:27" ht="15" customHeight="1">
      <c r="A36" s="250" t="s">
        <v>55</v>
      </c>
      <c r="B36" s="936">
        <v>2041</v>
      </c>
      <c r="C36" s="58" t="s">
        <v>145</v>
      </c>
      <c r="D36" s="269"/>
      <c r="E36" s="270"/>
      <c r="F36" s="269"/>
      <c r="G36" s="71">
        <f t="shared" ref="G36" si="0">G35</f>
        <v>10170</v>
      </c>
      <c r="H36" s="356"/>
      <c r="M36" s="14"/>
      <c r="N36" s="260"/>
      <c r="O36" s="260"/>
    </row>
    <row r="37" spans="1:27" ht="15" customHeight="1">
      <c r="A37" s="904" t="s">
        <v>55</v>
      </c>
      <c r="B37" s="212"/>
      <c r="C37" s="73" t="s">
        <v>59</v>
      </c>
      <c r="D37" s="268"/>
      <c r="E37" s="268"/>
      <c r="F37" s="271"/>
      <c r="G37" s="69">
        <f>G36</f>
        <v>10170</v>
      </c>
      <c r="H37" s="327"/>
      <c r="I37" s="537"/>
      <c r="J37" s="537"/>
      <c r="K37" s="537"/>
      <c r="L37" s="539"/>
      <c r="M37" s="717"/>
      <c r="N37" s="260"/>
      <c r="O37" s="260"/>
      <c r="V37" s="321"/>
    </row>
    <row r="38" spans="1:27" ht="15" customHeight="1">
      <c r="A38" s="904" t="s">
        <v>55</v>
      </c>
      <c r="B38" s="212"/>
      <c r="C38" s="73" t="s">
        <v>56</v>
      </c>
      <c r="D38" s="56"/>
      <c r="E38" s="268"/>
      <c r="F38" s="271"/>
      <c r="G38" s="56">
        <f t="shared" ref="G38" si="1">G37</f>
        <v>10170</v>
      </c>
      <c r="H38" s="356"/>
      <c r="I38" s="321"/>
      <c r="J38" s="260"/>
      <c r="K38" s="260"/>
      <c r="L38" s="260"/>
      <c r="M38" s="716"/>
      <c r="N38" s="260"/>
      <c r="O38" s="260"/>
    </row>
    <row r="39" spans="1:27">
      <c r="D39" s="61"/>
      <c r="E39" s="61"/>
      <c r="F39" s="61"/>
      <c r="G39" s="61"/>
      <c r="H39" s="61"/>
      <c r="I39" s="61"/>
      <c r="J39" s="61"/>
      <c r="K39" s="61"/>
      <c r="L39" s="61"/>
      <c r="M39" s="714"/>
      <c r="N39" s="61"/>
      <c r="O39" s="260"/>
    </row>
    <row r="40" spans="1:27">
      <c r="A40" s="557" t="s">
        <v>220</v>
      </c>
      <c r="B40" s="146"/>
      <c r="C40" s="1268"/>
      <c r="D40" s="15"/>
      <c r="E40" s="15"/>
      <c r="F40" s="15"/>
      <c r="G40" s="15"/>
      <c r="H40" s="15"/>
      <c r="I40" s="15"/>
      <c r="J40" s="15"/>
      <c r="K40" s="15"/>
      <c r="L40" s="15"/>
      <c r="M40" s="718"/>
      <c r="N40" s="15"/>
      <c r="O40" s="260"/>
    </row>
    <row r="41" spans="1:27">
      <c r="A41" s="1079" t="s">
        <v>218</v>
      </c>
      <c r="B41" s="1495" t="s">
        <v>594</v>
      </c>
      <c r="C41" s="1495"/>
      <c r="D41" s="1495"/>
      <c r="E41" s="1495"/>
      <c r="F41" s="1495"/>
      <c r="G41" s="1495"/>
      <c r="H41" s="1495"/>
      <c r="I41" s="234"/>
      <c r="J41" s="234"/>
      <c r="K41" s="234"/>
      <c r="L41" s="15"/>
      <c r="M41" s="718"/>
      <c r="N41" s="15"/>
      <c r="O41" s="260"/>
    </row>
    <row r="42" spans="1:27">
      <c r="A42" s="1293" t="s">
        <v>219</v>
      </c>
      <c r="B42" s="1495" t="s">
        <v>592</v>
      </c>
      <c r="C42" s="1495"/>
      <c r="D42" s="1495"/>
      <c r="E42" s="1495"/>
      <c r="F42" s="1495"/>
      <c r="G42" s="1495"/>
      <c r="H42" s="1495"/>
      <c r="I42" s="233"/>
      <c r="J42" s="233"/>
      <c r="K42" s="233"/>
      <c r="L42" s="15"/>
      <c r="M42" s="718"/>
      <c r="N42" s="15"/>
      <c r="O42" s="260"/>
    </row>
    <row r="43" spans="1:27">
      <c r="C43" s="193"/>
      <c r="D43" s="15"/>
      <c r="E43" s="15"/>
      <c r="F43" s="144"/>
      <c r="G43" s="144"/>
      <c r="H43" s="144"/>
      <c r="I43" s="144"/>
      <c r="J43" s="144"/>
      <c r="K43" s="144"/>
      <c r="L43" s="15"/>
      <c r="M43" s="718"/>
      <c r="N43" s="15"/>
      <c r="O43" s="260"/>
    </row>
    <row r="44" spans="1:27">
      <c r="C44" s="193"/>
      <c r="D44" s="15"/>
      <c r="E44" s="15"/>
      <c r="F44" s="15"/>
      <c r="G44" s="15"/>
      <c r="H44" s="15"/>
      <c r="I44" s="15"/>
      <c r="J44" s="15"/>
      <c r="K44" s="15"/>
      <c r="L44" s="15"/>
      <c r="M44" s="718"/>
      <c r="N44" s="15"/>
      <c r="O44" s="260"/>
    </row>
    <row r="45" spans="1:27">
      <c r="C45" s="193"/>
      <c r="D45" s="15"/>
      <c r="E45" s="15"/>
      <c r="F45" s="15"/>
      <c r="G45" s="15"/>
      <c r="H45" s="15"/>
      <c r="I45" s="15"/>
      <c r="J45" s="15"/>
      <c r="K45" s="15"/>
      <c r="L45" s="15"/>
      <c r="M45" s="718"/>
      <c r="N45" s="15"/>
      <c r="O45" s="260"/>
    </row>
    <row r="46" spans="1:27">
      <c r="C46" s="193"/>
      <c r="D46" s="15"/>
      <c r="E46" s="15"/>
      <c r="F46" s="15"/>
      <c r="G46" s="15"/>
      <c r="H46" s="15"/>
      <c r="I46" s="15"/>
      <c r="J46" s="15"/>
      <c r="K46" s="15"/>
      <c r="L46" s="15"/>
      <c r="M46" s="718"/>
      <c r="N46" s="15"/>
      <c r="O46" s="260"/>
    </row>
    <row r="47" spans="1:27">
      <c r="C47" s="1293"/>
      <c r="D47" s="15"/>
      <c r="E47" s="15"/>
      <c r="F47" s="15"/>
      <c r="G47" s="15"/>
      <c r="H47" s="15"/>
      <c r="I47" s="15"/>
      <c r="J47" s="15"/>
      <c r="K47" s="15"/>
      <c r="L47" s="15"/>
      <c r="M47" s="718"/>
      <c r="N47" s="15"/>
    </row>
    <row r="48" spans="1:27">
      <c r="A48" s="14"/>
      <c r="C48" s="1293"/>
      <c r="D48" s="15"/>
      <c r="E48" s="15"/>
      <c r="F48" s="15"/>
      <c r="G48" s="15"/>
      <c r="H48" s="15"/>
      <c r="I48" s="15"/>
      <c r="J48" s="15"/>
      <c r="K48" s="15"/>
      <c r="L48" s="15"/>
      <c r="M48" s="718"/>
      <c r="N48" s="15"/>
    </row>
  </sheetData>
  <autoFilter ref="A14:AC38">
    <filterColumn colId="7"/>
  </autoFilter>
  <mergeCells count="11">
    <mergeCell ref="B41:H41"/>
    <mergeCell ref="B42:H42"/>
    <mergeCell ref="A1:G1"/>
    <mergeCell ref="J12:S12"/>
    <mergeCell ref="A3:G3"/>
    <mergeCell ref="A2:G2"/>
    <mergeCell ref="T12:AC12"/>
    <mergeCell ref="J13:N13"/>
    <mergeCell ref="O13:S13"/>
    <mergeCell ref="T13:X13"/>
    <mergeCell ref="Y13:AC13"/>
  </mergeCells>
  <printOptions horizontalCentered="1"/>
  <pageMargins left="0.55118110236220474" right="0.55118110236220474" top="0.74803149606299213" bottom="1.5748031496062993" header="0.51181102362204722" footer="1.1811023622047245"/>
  <pageSetup paperSize="9" scale="95" firstPageNumber="28" fitToHeight="15" orientation="portrait" blackAndWhite="1" useFirstPageNumber="1" r:id="rId1"/>
  <headerFooter alignWithMargins="0">
    <oddHeader xml:space="preserve">&amp;C   </oddHeader>
    <oddFooter>&amp;C&amp;"Times New Roman,Bold"&amp;P</oddFooter>
  </headerFooter>
</worksheet>
</file>

<file path=xl/worksheets/sheet21.xml><?xml version="1.0" encoding="utf-8"?>
<worksheet xmlns="http://schemas.openxmlformats.org/spreadsheetml/2006/main" xmlns:r="http://schemas.openxmlformats.org/officeDocument/2006/relationships">
  <sheetPr syncVertical="1" syncRef="C25" transitionEvaluation="1" transitionEntry="1">
    <tabColor rgb="FFFF0000"/>
  </sheetPr>
  <dimension ref="A1:I90"/>
  <sheetViews>
    <sheetView view="pageBreakPreview" topLeftCell="C25" zoomScaleSheetLayoutView="100" workbookViewId="0">
      <selection activeCell="I1" sqref="I1:AD1048576"/>
    </sheetView>
  </sheetViews>
  <sheetFormatPr defaultColWidth="11" defaultRowHeight="13.2"/>
  <cols>
    <col min="1" max="1" width="6.44140625" style="1296" customWidth="1"/>
    <col min="2" max="2" width="8.109375" style="367" customWidth="1"/>
    <col min="3" max="3" width="35.77734375" style="368" customWidth="1"/>
    <col min="4" max="4" width="8.5546875" style="369" customWidth="1"/>
    <col min="5" max="5" width="10.77734375" style="369" customWidth="1"/>
    <col min="6" max="7" width="10.77734375" style="368" customWidth="1"/>
    <col min="8" max="8" width="3.5546875" style="1192" customWidth="1"/>
    <col min="9" max="9" width="11" style="366"/>
    <col min="10" max="16384" width="11" style="368"/>
  </cols>
  <sheetData>
    <row r="1" spans="1:8">
      <c r="A1" s="1509" t="s">
        <v>387</v>
      </c>
      <c r="B1" s="1509"/>
      <c r="C1" s="1509"/>
      <c r="D1" s="1509"/>
      <c r="E1" s="1509"/>
      <c r="F1" s="1509"/>
      <c r="G1" s="1509"/>
      <c r="H1" s="1082"/>
    </row>
    <row r="2" spans="1:8">
      <c r="A2" s="1509" t="s">
        <v>452</v>
      </c>
      <c r="B2" s="1509"/>
      <c r="C2" s="1509"/>
      <c r="D2" s="1509"/>
      <c r="E2" s="1509"/>
      <c r="F2" s="1509"/>
      <c r="G2" s="1509"/>
      <c r="H2" s="1082"/>
    </row>
    <row r="3" spans="1:8">
      <c r="A3" s="1472" t="s">
        <v>453</v>
      </c>
      <c r="B3" s="1472"/>
      <c r="C3" s="1472"/>
      <c r="D3" s="1472"/>
      <c r="E3" s="1472"/>
      <c r="F3" s="1472"/>
      <c r="G3" s="1472"/>
      <c r="H3" s="1083"/>
    </row>
    <row r="4" spans="1:8" ht="13.8">
      <c r="A4" s="35"/>
      <c r="B4" s="1270"/>
      <c r="C4" s="1270"/>
      <c r="D4" s="1270"/>
      <c r="E4" s="1270"/>
      <c r="F4" s="1270"/>
      <c r="G4" s="1270"/>
      <c r="H4" s="1100"/>
    </row>
    <row r="5" spans="1:8">
      <c r="A5" s="35"/>
      <c r="B5" s="31"/>
      <c r="C5" s="31"/>
      <c r="D5" s="36"/>
      <c r="E5" s="37" t="s">
        <v>11</v>
      </c>
      <c r="F5" s="37" t="s">
        <v>12</v>
      </c>
      <c r="G5" s="37" t="s">
        <v>116</v>
      </c>
      <c r="H5" s="987"/>
    </row>
    <row r="6" spans="1:8">
      <c r="A6" s="35"/>
      <c r="B6" s="38" t="s">
        <v>13</v>
      </c>
      <c r="C6" s="31" t="s">
        <v>14</v>
      </c>
      <c r="D6" s="39" t="s">
        <v>56</v>
      </c>
      <c r="E6" s="33">
        <v>278056</v>
      </c>
      <c r="F6" s="1081">
        <v>0</v>
      </c>
      <c r="G6" s="33">
        <f>SUM(E6:F6)</f>
        <v>278056</v>
      </c>
      <c r="H6" s="1101"/>
    </row>
    <row r="7" spans="1:8">
      <c r="A7" s="35"/>
      <c r="B7" s="38" t="s">
        <v>15</v>
      </c>
      <c r="C7" s="40" t="s">
        <v>16</v>
      </c>
      <c r="D7" s="41"/>
      <c r="E7" s="34"/>
      <c r="F7" s="41"/>
      <c r="G7" s="34"/>
      <c r="H7" s="987"/>
    </row>
    <row r="8" spans="1:8">
      <c r="A8" s="35"/>
      <c r="B8" s="38"/>
      <c r="C8" s="40" t="s">
        <v>112</v>
      </c>
      <c r="D8" s="41" t="s">
        <v>56</v>
      </c>
      <c r="E8" s="34">
        <f>G43</f>
        <v>6060</v>
      </c>
      <c r="F8" s="531">
        <v>0</v>
      </c>
      <c r="G8" s="34">
        <f>SUM(E8:F8)</f>
        <v>6060</v>
      </c>
      <c r="H8" s="987"/>
    </row>
    <row r="9" spans="1:8">
      <c r="A9" s="35"/>
      <c r="B9" s="42" t="s">
        <v>55</v>
      </c>
      <c r="C9" s="31" t="s">
        <v>27</v>
      </c>
      <c r="D9" s="43" t="s">
        <v>56</v>
      </c>
      <c r="E9" s="44">
        <f>SUM(E6:E8)</f>
        <v>284116</v>
      </c>
      <c r="F9" s="44"/>
      <c r="G9" s="44">
        <f>SUM(E9:F9)</f>
        <v>284116</v>
      </c>
      <c r="H9" s="1101"/>
    </row>
    <row r="10" spans="1:8">
      <c r="A10" s="35"/>
      <c r="B10" s="38"/>
      <c r="C10" s="31"/>
      <c r="D10" s="32"/>
      <c r="E10" s="32"/>
      <c r="F10" s="39"/>
      <c r="G10" s="32"/>
      <c r="H10" s="1101"/>
    </row>
    <row r="11" spans="1:8">
      <c r="A11" s="35"/>
      <c r="B11" s="38" t="s">
        <v>28</v>
      </c>
      <c r="C11" s="31" t="s">
        <v>29</v>
      </c>
      <c r="D11" s="31"/>
      <c r="E11" s="31"/>
      <c r="F11" s="45"/>
      <c r="G11" s="31"/>
      <c r="H11" s="1102"/>
    </row>
    <row r="12" spans="1:8" s="1" customFormat="1">
      <c r="A12" s="33"/>
      <c r="B12" s="467"/>
      <c r="C12" s="467"/>
      <c r="D12" s="467"/>
      <c r="E12" s="467"/>
      <c r="F12" s="467"/>
      <c r="G12" s="467"/>
      <c r="H12" s="1103"/>
    </row>
    <row r="13" spans="1:8" s="1" customFormat="1" ht="13.8" thickBot="1">
      <c r="A13" s="46"/>
      <c r="B13" s="432"/>
      <c r="C13" s="1271"/>
      <c r="D13" s="1271"/>
      <c r="E13" s="1271"/>
      <c r="F13" s="1271"/>
      <c r="G13" s="1271" t="s">
        <v>104</v>
      </c>
      <c r="H13" s="1103"/>
    </row>
    <row r="14" spans="1:8" s="1" customFormat="1" ht="14.4" thickTop="1" thickBot="1">
      <c r="A14" s="46"/>
      <c r="B14" s="262"/>
      <c r="C14" s="262" t="s">
        <v>30</v>
      </c>
      <c r="D14" s="262"/>
      <c r="E14" s="262"/>
      <c r="F14" s="262"/>
      <c r="G14" s="47" t="s">
        <v>116</v>
      </c>
      <c r="H14" s="987"/>
    </row>
    <row r="15" spans="1:8" s="15" customFormat="1" ht="13.8" thickTop="1">
      <c r="A15" s="633"/>
      <c r="B15" s="720"/>
      <c r="C15" s="631" t="s">
        <v>59</v>
      </c>
      <c r="D15" s="211"/>
      <c r="E15" s="536"/>
      <c r="F15" s="536"/>
      <c r="G15" s="211"/>
      <c r="H15" s="1084"/>
    </row>
    <row r="16" spans="1:8" s="15" customFormat="1">
      <c r="A16" s="634" t="s">
        <v>60</v>
      </c>
      <c r="B16" s="630">
        <v>2052</v>
      </c>
      <c r="C16" s="631" t="s">
        <v>317</v>
      </c>
      <c r="E16" s="605"/>
      <c r="F16" s="605"/>
      <c r="H16" s="647"/>
    </row>
    <row r="17" spans="1:8" s="15" customFormat="1">
      <c r="A17" s="634"/>
      <c r="B17" s="721">
        <v>0.09</v>
      </c>
      <c r="C17" s="631" t="s">
        <v>308</v>
      </c>
      <c r="D17" s="61"/>
      <c r="E17" s="605"/>
      <c r="F17" s="605"/>
      <c r="H17" s="647"/>
    </row>
    <row r="18" spans="1:8" s="15" customFormat="1">
      <c r="A18" s="634"/>
      <c r="B18" s="632">
        <v>29</v>
      </c>
      <c r="C18" s="633" t="s">
        <v>516</v>
      </c>
      <c r="D18" s="61"/>
      <c r="E18" s="605"/>
      <c r="F18" s="605"/>
      <c r="H18" s="647"/>
    </row>
    <row r="19" spans="1:8" s="15" customFormat="1">
      <c r="A19" s="634"/>
      <c r="B19" s="632" t="s">
        <v>386</v>
      </c>
      <c r="C19" s="633" t="s">
        <v>266</v>
      </c>
      <c r="D19" s="50"/>
      <c r="E19" s="266"/>
      <c r="F19" s="293"/>
      <c r="G19" s="649">
        <v>3766</v>
      </c>
      <c r="H19" s="1399" t="s">
        <v>218</v>
      </c>
    </row>
    <row r="20" spans="1:8" s="15" customFormat="1">
      <c r="A20" s="634" t="s">
        <v>55</v>
      </c>
      <c r="B20" s="632">
        <v>29</v>
      </c>
      <c r="C20" s="633" t="s">
        <v>516</v>
      </c>
      <c r="D20" s="50"/>
      <c r="E20" s="268"/>
      <c r="F20" s="543"/>
      <c r="G20" s="69">
        <f>SUM(G18:G19)</f>
        <v>3766</v>
      </c>
      <c r="H20" s="1084"/>
    </row>
    <row r="21" spans="1:8" s="15" customFormat="1">
      <c r="D21" s="50"/>
      <c r="E21" s="542"/>
      <c r="F21" s="542"/>
      <c r="G21" s="657"/>
      <c r="H21" s="1084"/>
    </row>
    <row r="22" spans="1:8" s="15" customFormat="1">
      <c r="A22" s="629"/>
      <c r="B22" s="632"/>
      <c r="C22" s="633"/>
      <c r="D22" s="265"/>
      <c r="E22" s="265"/>
      <c r="F22" s="267"/>
      <c r="G22" s="50"/>
      <c r="H22" s="1084"/>
    </row>
    <row r="23" spans="1:8" s="15" customFormat="1">
      <c r="A23" s="629"/>
      <c r="B23" s="632">
        <v>46</v>
      </c>
      <c r="C23" s="633" t="s">
        <v>388</v>
      </c>
      <c r="D23" s="265"/>
      <c r="E23" s="265"/>
      <c r="F23" s="267"/>
      <c r="G23" s="50"/>
      <c r="H23" s="1084"/>
    </row>
    <row r="24" spans="1:8" s="15" customFormat="1">
      <c r="A24" s="629"/>
      <c r="B24" s="632" t="s">
        <v>389</v>
      </c>
      <c r="C24" s="633" t="s">
        <v>266</v>
      </c>
      <c r="D24" s="265"/>
      <c r="E24" s="265"/>
      <c r="F24" s="267"/>
      <c r="G24" s="50">
        <v>1527</v>
      </c>
      <c r="H24" s="1084" t="s">
        <v>218</v>
      </c>
    </row>
    <row r="25" spans="1:8" s="15" customFormat="1">
      <c r="A25" s="629"/>
      <c r="B25" s="632" t="s">
        <v>517</v>
      </c>
      <c r="C25" s="633" t="s">
        <v>269</v>
      </c>
      <c r="D25" s="265"/>
      <c r="E25" s="270"/>
      <c r="F25" s="269"/>
      <c r="G25" s="722">
        <v>469</v>
      </c>
      <c r="H25" s="1084" t="s">
        <v>219</v>
      </c>
    </row>
    <row r="26" spans="1:8" s="15" customFormat="1">
      <c r="A26" s="629" t="s">
        <v>55</v>
      </c>
      <c r="B26" s="632">
        <v>46</v>
      </c>
      <c r="C26" s="633" t="s">
        <v>388</v>
      </c>
      <c r="D26" s="64"/>
      <c r="E26" s="289"/>
      <c r="F26" s="385"/>
      <c r="G26" s="384">
        <f>G24+G25</f>
        <v>1996</v>
      </c>
      <c r="H26" s="1111"/>
    </row>
    <row r="27" spans="1:8" s="15" customFormat="1">
      <c r="A27" s="629" t="s">
        <v>55</v>
      </c>
      <c r="B27" s="721">
        <v>0.09</v>
      </c>
      <c r="C27" s="631" t="s">
        <v>308</v>
      </c>
      <c r="D27" s="64"/>
      <c r="E27" s="385"/>
      <c r="F27" s="385"/>
      <c r="G27" s="384">
        <f>G26+G20</f>
        <v>5762</v>
      </c>
      <c r="H27" s="647"/>
    </row>
    <row r="28" spans="1:8" s="15" customFormat="1">
      <c r="A28" s="629" t="s">
        <v>55</v>
      </c>
      <c r="B28" s="630">
        <v>2052</v>
      </c>
      <c r="C28" s="631" t="s">
        <v>317</v>
      </c>
      <c r="D28" s="50"/>
      <c r="E28" s="543"/>
      <c r="F28" s="543"/>
      <c r="G28" s="69">
        <f>G27</f>
        <v>5762</v>
      </c>
      <c r="H28" s="1084"/>
    </row>
    <row r="29" spans="1:8" s="15" customFormat="1">
      <c r="A29" s="629"/>
      <c r="B29" s="630"/>
      <c r="C29" s="631"/>
      <c r="D29" s="50"/>
      <c r="E29" s="536"/>
      <c r="F29" s="536"/>
      <c r="G29" s="50"/>
      <c r="H29" s="1084"/>
    </row>
    <row r="30" spans="1:8" s="15" customFormat="1">
      <c r="A30" s="629" t="s">
        <v>60</v>
      </c>
      <c r="B30" s="630">
        <v>2070</v>
      </c>
      <c r="C30" s="631" t="s">
        <v>123</v>
      </c>
      <c r="D30" s="50"/>
      <c r="E30" s="266"/>
      <c r="F30" s="293"/>
      <c r="G30" s="649"/>
      <c r="H30" s="1399"/>
    </row>
    <row r="31" spans="1:8" s="15" customFormat="1">
      <c r="A31" s="629"/>
      <c r="B31" s="80">
        <v>3.0000000000000001E-3</v>
      </c>
      <c r="C31" s="631" t="s">
        <v>84</v>
      </c>
      <c r="D31" s="267"/>
      <c r="E31" s="266"/>
      <c r="F31" s="272"/>
      <c r="G31" s="266"/>
      <c r="H31" s="1106"/>
    </row>
    <row r="32" spans="1:8" s="15" customFormat="1" ht="12.6" customHeight="1">
      <c r="A32" s="629"/>
      <c r="B32" s="80"/>
      <c r="C32" s="631"/>
      <c r="D32" s="267"/>
      <c r="E32" s="266"/>
      <c r="F32" s="272"/>
      <c r="G32" s="266"/>
      <c r="H32" s="1106"/>
    </row>
    <row r="33" spans="1:8" s="15" customFormat="1">
      <c r="A33" s="629"/>
      <c r="B33" s="632">
        <v>29</v>
      </c>
      <c r="C33" s="633" t="s">
        <v>701</v>
      </c>
      <c r="D33" s="267"/>
      <c r="E33" s="266"/>
      <c r="F33" s="272"/>
      <c r="G33" s="266"/>
      <c r="H33" s="1106"/>
    </row>
    <row r="34" spans="1:8" s="15" customFormat="1">
      <c r="A34" s="629"/>
      <c r="B34" s="632" t="s">
        <v>595</v>
      </c>
      <c r="C34" s="633" t="s">
        <v>596</v>
      </c>
      <c r="D34" s="267"/>
      <c r="E34" s="266"/>
      <c r="F34" s="272"/>
      <c r="G34" s="266">
        <v>1</v>
      </c>
      <c r="H34" s="1106" t="s">
        <v>228</v>
      </c>
    </row>
    <row r="35" spans="1:8" s="15" customFormat="1">
      <c r="A35" s="629" t="s">
        <v>55</v>
      </c>
      <c r="B35" s="632">
        <v>29</v>
      </c>
      <c r="C35" s="633" t="s">
        <v>701</v>
      </c>
      <c r="D35" s="267"/>
      <c r="E35" s="268"/>
      <c r="F35" s="271"/>
      <c r="G35" s="268">
        <f>G34</f>
        <v>1</v>
      </c>
      <c r="H35" s="1106"/>
    </row>
    <row r="36" spans="1:8" s="15" customFormat="1">
      <c r="A36" s="629"/>
      <c r="B36" s="632"/>
      <c r="C36" s="633"/>
      <c r="D36" s="267"/>
      <c r="E36" s="265"/>
      <c r="F36" s="267"/>
      <c r="G36" s="265"/>
      <c r="H36" s="1106"/>
    </row>
    <row r="37" spans="1:8" s="15" customFormat="1">
      <c r="A37" s="629"/>
      <c r="B37" s="632">
        <v>44</v>
      </c>
      <c r="C37" s="633" t="s">
        <v>518</v>
      </c>
      <c r="D37" s="50"/>
      <c r="E37" s="266"/>
      <c r="F37" s="293"/>
      <c r="G37" s="649"/>
      <c r="H37" s="1399"/>
    </row>
    <row r="38" spans="1:8" s="15" customFormat="1">
      <c r="A38" s="629"/>
      <c r="B38" s="632" t="s">
        <v>503</v>
      </c>
      <c r="C38" s="633" t="s">
        <v>269</v>
      </c>
      <c r="D38" s="265"/>
      <c r="E38" s="269"/>
      <c r="F38" s="269"/>
      <c r="G38" s="270">
        <v>297</v>
      </c>
      <c r="H38" s="1110" t="s">
        <v>219</v>
      </c>
    </row>
    <row r="39" spans="1:8" s="15" customFormat="1">
      <c r="A39" s="629" t="s">
        <v>55</v>
      </c>
      <c r="B39" s="632">
        <v>44</v>
      </c>
      <c r="C39" s="633" t="s">
        <v>518</v>
      </c>
      <c r="D39" s="267"/>
      <c r="E39" s="313"/>
      <c r="F39" s="269"/>
      <c r="G39" s="270">
        <f>G38</f>
        <v>297</v>
      </c>
      <c r="H39" s="1110"/>
    </row>
    <row r="40" spans="1:8" s="15" customFormat="1">
      <c r="A40" s="629" t="s">
        <v>55</v>
      </c>
      <c r="B40" s="80">
        <v>3.0000000000000001E-3</v>
      </c>
      <c r="C40" s="631" t="s">
        <v>84</v>
      </c>
      <c r="D40" s="267"/>
      <c r="E40" s="268"/>
      <c r="F40" s="271"/>
      <c r="G40" s="268">
        <f>G39+G35</f>
        <v>298</v>
      </c>
      <c r="H40" s="1110"/>
    </row>
    <row r="41" spans="1:8" s="15" customFormat="1">
      <c r="A41" s="634" t="s">
        <v>55</v>
      </c>
      <c r="B41" s="724">
        <v>2070</v>
      </c>
      <c r="C41" s="725" t="s">
        <v>123</v>
      </c>
      <c r="D41" s="722"/>
      <c r="E41" s="723"/>
      <c r="F41" s="640"/>
      <c r="G41" s="722">
        <f>G40+G27</f>
        <v>6060</v>
      </c>
      <c r="H41" s="1084"/>
    </row>
    <row r="42" spans="1:8" s="15" customFormat="1">
      <c r="A42" s="726" t="s">
        <v>55</v>
      </c>
      <c r="B42" s="727"/>
      <c r="C42" s="728" t="s">
        <v>59</v>
      </c>
      <c r="D42" s="64"/>
      <c r="E42" s="292"/>
      <c r="F42" s="501"/>
      <c r="G42" s="64">
        <f t="shared" ref="G42" si="0">G41</f>
        <v>6060</v>
      </c>
      <c r="H42" s="1111"/>
    </row>
    <row r="43" spans="1:8" s="15" customFormat="1">
      <c r="A43" s="726" t="s">
        <v>55</v>
      </c>
      <c r="B43" s="727"/>
      <c r="C43" s="728" t="s">
        <v>56</v>
      </c>
      <c r="D43" s="709"/>
      <c r="E43" s="315"/>
      <c r="F43" s="710"/>
      <c r="G43" s="709">
        <f>G42</f>
        <v>6060</v>
      </c>
      <c r="H43" s="1111"/>
    </row>
    <row r="44" spans="1:8" s="366" customFormat="1">
      <c r="A44" s="1296"/>
      <c r="B44" s="367"/>
      <c r="C44" s="368"/>
      <c r="D44" s="233"/>
      <c r="E44" s="233"/>
      <c r="F44" s="233"/>
      <c r="G44" s="233"/>
      <c r="H44" s="78"/>
    </row>
    <row r="45" spans="1:8" s="366" customFormat="1">
      <c r="A45" s="557" t="s">
        <v>220</v>
      </c>
      <c r="B45" s="146"/>
      <c r="C45" s="1268"/>
      <c r="D45" s="15"/>
      <c r="E45" s="15"/>
      <c r="F45" s="15"/>
      <c r="G45" s="15"/>
      <c r="H45" s="210"/>
    </row>
    <row r="46" spans="1:8" s="366" customFormat="1">
      <c r="A46" s="1079" t="s">
        <v>218</v>
      </c>
      <c r="B46" s="1495" t="s">
        <v>611</v>
      </c>
      <c r="C46" s="1495"/>
      <c r="D46" s="1495"/>
      <c r="E46" s="1495"/>
      <c r="F46" s="1495"/>
      <c r="G46" s="1495"/>
      <c r="H46" s="1495"/>
    </row>
    <row r="47" spans="1:8" s="366" customFormat="1">
      <c r="A47" s="1293" t="s">
        <v>219</v>
      </c>
      <c r="B47" s="1495" t="s">
        <v>592</v>
      </c>
      <c r="C47" s="1495"/>
      <c r="D47" s="1495"/>
      <c r="E47" s="1495"/>
      <c r="F47" s="1495"/>
      <c r="G47" s="1495"/>
      <c r="H47" s="1495"/>
    </row>
    <row r="48" spans="1:8" s="1086" customFormat="1">
      <c r="A48" s="1087" t="s">
        <v>228</v>
      </c>
      <c r="B48" s="1510" t="s">
        <v>597</v>
      </c>
      <c r="C48" s="1510"/>
      <c r="D48" s="1510"/>
      <c r="E48" s="1510"/>
      <c r="F48" s="1510"/>
      <c r="G48" s="1510"/>
      <c r="H48" s="1510"/>
    </row>
    <row r="49" spans="1:8" s="366" customFormat="1">
      <c r="A49" s="1296"/>
      <c r="B49" s="367"/>
      <c r="C49" s="371"/>
      <c r="D49" s="369"/>
      <c r="E49" s="369"/>
      <c r="F49" s="369"/>
      <c r="G49" s="369"/>
      <c r="H49" s="1192"/>
    </row>
    <row r="50" spans="1:8" s="366" customFormat="1">
      <c r="A50" s="1296"/>
      <c r="B50" s="367"/>
      <c r="C50" s="370"/>
      <c r="D50" s="369"/>
      <c r="E50" s="369"/>
      <c r="F50" s="369"/>
      <c r="G50" s="369"/>
      <c r="H50" s="1192"/>
    </row>
    <row r="51" spans="1:8" s="366" customFormat="1">
      <c r="A51" s="1296"/>
      <c r="B51" s="367"/>
      <c r="C51" s="370"/>
      <c r="D51" s="369"/>
      <c r="E51" s="369"/>
      <c r="F51" s="369"/>
      <c r="G51" s="369"/>
      <c r="H51" s="1192"/>
    </row>
    <row r="52" spans="1:8" s="366" customFormat="1">
      <c r="A52" s="1296"/>
      <c r="B52" s="367"/>
      <c r="C52" s="370"/>
      <c r="D52" s="369"/>
      <c r="E52" s="369"/>
      <c r="F52" s="369"/>
      <c r="G52" s="369"/>
      <c r="H52" s="1192"/>
    </row>
    <row r="53" spans="1:8" s="366" customFormat="1">
      <c r="A53" s="1296"/>
      <c r="B53" s="367"/>
      <c r="C53" s="370"/>
      <c r="D53" s="369"/>
      <c r="E53" s="369"/>
      <c r="F53" s="369"/>
      <c r="G53" s="369"/>
      <c r="H53" s="1192"/>
    </row>
    <row r="54" spans="1:8" s="366" customFormat="1">
      <c r="A54" s="1296"/>
      <c r="B54" s="367"/>
      <c r="C54" s="368"/>
      <c r="D54" s="369"/>
      <c r="E54" s="369"/>
      <c r="F54" s="369"/>
      <c r="G54" s="369"/>
      <c r="H54" s="1192"/>
    </row>
    <row r="55" spans="1:8" s="366" customFormat="1">
      <c r="A55" s="1296"/>
      <c r="B55" s="367"/>
      <c r="C55" s="368"/>
      <c r="D55" s="369"/>
      <c r="E55" s="369"/>
      <c r="F55" s="369"/>
      <c r="G55" s="369"/>
      <c r="H55" s="1192"/>
    </row>
    <row r="56" spans="1:8" s="366" customFormat="1">
      <c r="A56" s="1296"/>
      <c r="B56" s="367"/>
      <c r="C56" s="368"/>
      <c r="D56" s="369"/>
      <c r="E56" s="369"/>
      <c r="F56" s="369"/>
      <c r="G56" s="369"/>
      <c r="H56" s="1192"/>
    </row>
    <row r="57" spans="1:8" s="366" customFormat="1">
      <c r="A57" s="1296"/>
      <c r="B57" s="367"/>
      <c r="C57" s="368"/>
      <c r="D57" s="369"/>
      <c r="E57" s="369"/>
      <c r="F57" s="369"/>
      <c r="G57" s="369"/>
      <c r="H57" s="1192"/>
    </row>
    <row r="58" spans="1:8" s="366" customFormat="1">
      <c r="A58" s="1296"/>
      <c r="B58" s="367"/>
      <c r="C58" s="368"/>
      <c r="D58" s="369"/>
      <c r="E58" s="369"/>
      <c r="F58" s="369"/>
      <c r="G58" s="369"/>
      <c r="H58" s="1192"/>
    </row>
    <row r="59" spans="1:8" s="366" customFormat="1">
      <c r="A59" s="1296"/>
      <c r="B59" s="367"/>
      <c r="C59" s="368"/>
      <c r="D59" s="369"/>
      <c r="E59" s="369"/>
      <c r="F59" s="369"/>
      <c r="G59" s="369"/>
      <c r="H59" s="1192"/>
    </row>
    <row r="60" spans="1:8" s="366" customFormat="1">
      <c r="A60" s="1296"/>
      <c r="B60" s="367"/>
      <c r="C60" s="368"/>
      <c r="D60" s="369"/>
      <c r="E60" s="369"/>
      <c r="F60" s="369"/>
      <c r="G60" s="369"/>
      <c r="H60" s="1192"/>
    </row>
    <row r="61" spans="1:8" s="366" customFormat="1">
      <c r="A61" s="1296"/>
      <c r="B61" s="367"/>
      <c r="C61" s="368"/>
      <c r="D61" s="372"/>
      <c r="E61" s="369"/>
      <c r="F61" s="369"/>
      <c r="G61" s="369"/>
      <c r="H61" s="1192"/>
    </row>
    <row r="62" spans="1:8" s="366" customFormat="1">
      <c r="A62" s="1296"/>
      <c r="B62" s="367"/>
      <c r="C62" s="368"/>
      <c r="D62" s="372"/>
      <c r="E62" s="369"/>
      <c r="F62" s="369"/>
      <c r="G62" s="369"/>
      <c r="H62" s="1192"/>
    </row>
    <row r="63" spans="1:8" s="366" customFormat="1">
      <c r="A63" s="1296"/>
      <c r="B63" s="367"/>
      <c r="C63" s="368"/>
      <c r="D63" s="369"/>
      <c r="E63" s="369"/>
      <c r="F63" s="369"/>
      <c r="G63" s="369"/>
      <c r="H63" s="1192"/>
    </row>
    <row r="64" spans="1:8" s="366" customFormat="1">
      <c r="A64" s="1296"/>
      <c r="B64" s="367"/>
      <c r="C64" s="368"/>
      <c r="D64" s="369"/>
      <c r="E64" s="369"/>
      <c r="F64" s="369"/>
      <c r="G64" s="369"/>
      <c r="H64" s="1192"/>
    </row>
    <row r="65" spans="1:8" s="366" customFormat="1">
      <c r="A65" s="1296"/>
      <c r="B65" s="367"/>
      <c r="C65" s="368"/>
      <c r="D65" s="369"/>
      <c r="E65" s="369"/>
      <c r="F65" s="369"/>
      <c r="G65" s="369"/>
      <c r="H65" s="1192"/>
    </row>
    <row r="66" spans="1:8" s="366" customFormat="1">
      <c r="A66" s="1296"/>
      <c r="B66" s="367"/>
      <c r="C66" s="368"/>
      <c r="D66" s="369"/>
      <c r="E66" s="369"/>
      <c r="F66" s="369"/>
      <c r="G66" s="369"/>
      <c r="H66" s="1192"/>
    </row>
    <row r="67" spans="1:8" s="366" customFormat="1">
      <c r="A67" s="1296"/>
      <c r="B67" s="367"/>
      <c r="C67" s="368"/>
      <c r="D67" s="369"/>
      <c r="E67" s="369"/>
      <c r="F67" s="369"/>
      <c r="G67" s="369"/>
      <c r="H67" s="1192"/>
    </row>
    <row r="68" spans="1:8" s="366" customFormat="1">
      <c r="A68" s="1296"/>
      <c r="B68" s="367"/>
      <c r="C68" s="368"/>
      <c r="D68" s="369"/>
      <c r="E68" s="369"/>
      <c r="F68" s="369"/>
      <c r="G68" s="369"/>
      <c r="H68" s="1192"/>
    </row>
    <row r="69" spans="1:8" s="366" customFormat="1">
      <c r="A69" s="1296"/>
      <c r="B69" s="367"/>
      <c r="C69" s="368"/>
      <c r="D69" s="369"/>
      <c r="E69" s="369"/>
      <c r="F69" s="369"/>
      <c r="G69" s="369"/>
      <c r="H69" s="1192"/>
    </row>
    <row r="70" spans="1:8" s="366" customFormat="1">
      <c r="A70" s="1296"/>
      <c r="B70" s="367"/>
      <c r="C70" s="368"/>
      <c r="D70" s="369"/>
      <c r="E70" s="369"/>
      <c r="F70" s="369"/>
      <c r="G70" s="369"/>
      <c r="H70" s="1192"/>
    </row>
    <row r="71" spans="1:8" s="366" customFormat="1">
      <c r="A71" s="1296"/>
      <c r="B71" s="367"/>
      <c r="C71" s="368"/>
      <c r="D71" s="369"/>
      <c r="E71" s="369"/>
      <c r="F71" s="369"/>
      <c r="G71" s="369"/>
      <c r="H71" s="1192"/>
    </row>
    <row r="72" spans="1:8" s="366" customFormat="1">
      <c r="A72" s="1296"/>
      <c r="B72" s="367"/>
      <c r="C72" s="368"/>
      <c r="D72" s="369"/>
      <c r="E72" s="369"/>
      <c r="F72" s="369"/>
      <c r="G72" s="369"/>
      <c r="H72" s="1192"/>
    </row>
    <row r="73" spans="1:8" s="366" customFormat="1">
      <c r="A73" s="1296"/>
      <c r="B73" s="367"/>
      <c r="C73" s="368"/>
      <c r="D73" s="369"/>
      <c r="E73" s="369"/>
      <c r="F73" s="369"/>
      <c r="G73" s="369"/>
      <c r="H73" s="1192"/>
    </row>
    <row r="74" spans="1:8" s="366" customFormat="1">
      <c r="A74" s="1296"/>
      <c r="B74" s="367"/>
      <c r="C74" s="368"/>
      <c r="D74" s="369"/>
      <c r="E74" s="369"/>
      <c r="F74" s="369"/>
      <c r="G74" s="369"/>
      <c r="H74" s="1192"/>
    </row>
    <row r="75" spans="1:8" s="366" customFormat="1">
      <c r="A75" s="1296"/>
      <c r="B75" s="367"/>
      <c r="C75" s="368"/>
      <c r="D75" s="369"/>
      <c r="E75" s="369"/>
      <c r="F75" s="369"/>
      <c r="G75" s="369"/>
      <c r="H75" s="1192"/>
    </row>
    <row r="76" spans="1:8" s="366" customFormat="1">
      <c r="A76" s="1296"/>
      <c r="B76" s="367"/>
      <c r="C76" s="368"/>
      <c r="D76" s="369"/>
      <c r="E76" s="369"/>
      <c r="F76" s="369"/>
      <c r="G76" s="369"/>
      <c r="H76" s="1192"/>
    </row>
    <row r="77" spans="1:8" s="366" customFormat="1">
      <c r="A77" s="1296"/>
      <c r="B77" s="367"/>
      <c r="C77" s="368"/>
      <c r="D77" s="369"/>
      <c r="E77" s="369"/>
      <c r="F77" s="369"/>
      <c r="G77" s="369"/>
      <c r="H77" s="1192"/>
    </row>
    <row r="78" spans="1:8" s="366" customFormat="1">
      <c r="A78" s="1296"/>
      <c r="B78" s="367"/>
      <c r="C78" s="368"/>
      <c r="D78" s="369"/>
      <c r="E78" s="369"/>
      <c r="F78" s="369"/>
      <c r="G78" s="369"/>
      <c r="H78" s="1192"/>
    </row>
    <row r="79" spans="1:8" s="366" customFormat="1">
      <c r="A79" s="1296"/>
      <c r="B79" s="367"/>
      <c r="C79" s="368"/>
      <c r="D79" s="369"/>
      <c r="E79" s="369"/>
      <c r="F79" s="369"/>
      <c r="G79" s="369"/>
      <c r="H79" s="1192"/>
    </row>
    <row r="80" spans="1:8" s="366" customFormat="1">
      <c r="A80" s="1296"/>
      <c r="B80" s="367"/>
      <c r="C80" s="368"/>
      <c r="D80" s="369"/>
      <c r="E80" s="369"/>
      <c r="F80" s="369"/>
      <c r="G80" s="369"/>
      <c r="H80" s="1192"/>
    </row>
    <row r="81" spans="1:8" s="366" customFormat="1">
      <c r="A81" s="1296"/>
      <c r="B81" s="367"/>
      <c r="C81" s="368"/>
      <c r="D81" s="369"/>
      <c r="E81" s="369"/>
      <c r="F81" s="369"/>
      <c r="G81" s="369"/>
      <c r="H81" s="1192"/>
    </row>
    <row r="82" spans="1:8" s="366" customFormat="1">
      <c r="A82" s="1296"/>
      <c r="B82" s="367"/>
      <c r="C82" s="368"/>
      <c r="D82" s="369"/>
      <c r="E82" s="369"/>
      <c r="F82" s="369"/>
      <c r="G82" s="369"/>
      <c r="H82" s="1192"/>
    </row>
    <row r="89" spans="1:8" s="366" customFormat="1">
      <c r="A89" s="1296"/>
      <c r="B89" s="367"/>
      <c r="C89" s="368"/>
      <c r="D89" s="369"/>
      <c r="E89" s="369"/>
      <c r="F89" s="368"/>
      <c r="G89" s="368"/>
      <c r="H89" s="1192"/>
    </row>
    <row r="90" spans="1:8" s="366" customFormat="1">
      <c r="A90" s="1296"/>
      <c r="B90" s="367"/>
      <c r="C90" s="368"/>
      <c r="D90" s="369"/>
      <c r="E90" s="369"/>
      <c r="F90" s="368"/>
      <c r="G90" s="368"/>
      <c r="H90" s="1192"/>
    </row>
  </sheetData>
  <autoFilter ref="A14:I43">
    <filterColumn colId="7"/>
  </autoFilter>
  <mergeCells count="6">
    <mergeCell ref="A1:G1"/>
    <mergeCell ref="A2:G2"/>
    <mergeCell ref="A3:G3"/>
    <mergeCell ref="B46:H46"/>
    <mergeCell ref="B47:H47"/>
    <mergeCell ref="B48:H48"/>
  </mergeCells>
  <printOptions horizontalCentered="1"/>
  <pageMargins left="0.55118110236220474" right="0.55118110236220474" top="0.74803149606299213" bottom="1.5748031496062993" header="0.51181102362204722" footer="1.1811023622047245"/>
  <pageSetup paperSize="9" scale="95" firstPageNumber="29" fitToHeight="15" orientation="portrait" blackAndWhite="1" useFirstPageNumber="1" r:id="rId1"/>
  <headerFooter alignWithMargins="0">
    <oddHeader xml:space="preserve">&amp;C   </oddHeader>
    <oddFooter>&amp;C&amp;"Times New Roman,Bold" &amp;P</oddFooter>
  </headerFooter>
</worksheet>
</file>

<file path=xl/worksheets/sheet22.xml><?xml version="1.0" encoding="utf-8"?>
<worksheet xmlns="http://schemas.openxmlformats.org/spreadsheetml/2006/main" xmlns:r="http://schemas.openxmlformats.org/officeDocument/2006/relationships">
  <sheetPr syncVertical="1" syncRef="C25" transitionEvaluation="1" transitionEntry="1" codeName="Sheet24">
    <tabColor rgb="FFFF0000"/>
  </sheetPr>
  <dimension ref="A1:R85"/>
  <sheetViews>
    <sheetView view="pageBreakPreview" topLeftCell="C25" zoomScaleSheetLayoutView="100" workbookViewId="0">
      <selection activeCell="I1" sqref="I1:AI1048576"/>
    </sheetView>
  </sheetViews>
  <sheetFormatPr defaultColWidth="11" defaultRowHeight="13.2"/>
  <cols>
    <col min="1" max="1" width="6.44140625" style="1296" customWidth="1"/>
    <col min="2" max="2" width="8.109375" style="367" customWidth="1"/>
    <col min="3" max="3" width="35.77734375" style="368" customWidth="1"/>
    <col min="4" max="4" width="8.5546875" style="369" customWidth="1"/>
    <col min="5" max="5" width="10.77734375" style="369" customWidth="1"/>
    <col min="6" max="7" width="10.77734375" style="368" customWidth="1"/>
    <col min="8" max="8" width="3.33203125" style="1192" bestFit="1" customWidth="1"/>
    <col min="9" max="18" width="11" style="366"/>
    <col min="19" max="16384" width="11" style="368"/>
  </cols>
  <sheetData>
    <row r="1" spans="1:18" ht="14.1" customHeight="1">
      <c r="A1" s="1509" t="s">
        <v>17</v>
      </c>
      <c r="B1" s="1509"/>
      <c r="C1" s="1509"/>
      <c r="D1" s="1509"/>
      <c r="E1" s="1509"/>
      <c r="F1" s="1509"/>
      <c r="G1" s="1509"/>
      <c r="H1" s="1082"/>
    </row>
    <row r="2" spans="1:18" ht="14.1" customHeight="1">
      <c r="A2" s="1509" t="s">
        <v>454</v>
      </c>
      <c r="B2" s="1509"/>
      <c r="C2" s="1509"/>
      <c r="D2" s="1509"/>
      <c r="E2" s="1509"/>
      <c r="F2" s="1509"/>
      <c r="G2" s="1509"/>
      <c r="H2" s="1082"/>
    </row>
    <row r="3" spans="1:18" ht="14.1" customHeight="1">
      <c r="A3" s="1472" t="s">
        <v>455</v>
      </c>
      <c r="B3" s="1472"/>
      <c r="C3" s="1472"/>
      <c r="D3" s="1472"/>
      <c r="E3" s="1472"/>
      <c r="F3" s="1472"/>
      <c r="G3" s="1472"/>
      <c r="H3" s="1083"/>
    </row>
    <row r="4" spans="1:18" ht="9.6" customHeight="1">
      <c r="A4" s="35"/>
      <c r="B4" s="1270"/>
      <c r="C4" s="1270"/>
      <c r="D4" s="1270"/>
      <c r="E4" s="1270"/>
      <c r="F4" s="1270"/>
      <c r="G4" s="1270"/>
      <c r="H4" s="1100"/>
    </row>
    <row r="5" spans="1:18" ht="14.1" customHeight="1">
      <c r="A5" s="35"/>
      <c r="B5" s="31"/>
      <c r="C5" s="31"/>
      <c r="D5" s="36"/>
      <c r="E5" s="37" t="s">
        <v>11</v>
      </c>
      <c r="F5" s="37" t="s">
        <v>12</v>
      </c>
      <c r="G5" s="37" t="s">
        <v>116</v>
      </c>
      <c r="H5" s="987"/>
    </row>
    <row r="6" spans="1:18" ht="14.1" customHeight="1">
      <c r="A6" s="35"/>
      <c r="B6" s="38" t="s">
        <v>13</v>
      </c>
      <c r="C6" s="31" t="s">
        <v>14</v>
      </c>
      <c r="D6" s="39" t="s">
        <v>56</v>
      </c>
      <c r="E6" s="33">
        <v>192486</v>
      </c>
      <c r="F6" s="33">
        <v>429999</v>
      </c>
      <c r="G6" s="33">
        <f>SUM(E6:F6)</f>
        <v>622485</v>
      </c>
      <c r="H6" s="1101"/>
    </row>
    <row r="7" spans="1:18" ht="14.1" customHeight="1">
      <c r="A7" s="35"/>
      <c r="B7" s="38" t="s">
        <v>15</v>
      </c>
      <c r="C7" s="40" t="s">
        <v>16</v>
      </c>
      <c r="D7" s="41"/>
      <c r="E7" s="34"/>
      <c r="F7" s="34"/>
      <c r="G7" s="34"/>
      <c r="H7" s="987"/>
    </row>
    <row r="8" spans="1:18" ht="15" customHeight="1">
      <c r="A8" s="35"/>
      <c r="B8" s="38"/>
      <c r="C8" s="40" t="s">
        <v>112</v>
      </c>
      <c r="D8" s="41" t="s">
        <v>56</v>
      </c>
      <c r="E8" s="34">
        <f>G37</f>
        <v>7476</v>
      </c>
      <c r="F8" s="461">
        <f>G47</f>
        <v>6100</v>
      </c>
      <c r="G8" s="34">
        <f>SUM(E8:F8)</f>
        <v>13576</v>
      </c>
      <c r="H8" s="987"/>
    </row>
    <row r="9" spans="1:18" ht="14.1" customHeight="1">
      <c r="A9" s="35"/>
      <c r="B9" s="42" t="s">
        <v>55</v>
      </c>
      <c r="C9" s="31" t="s">
        <v>27</v>
      </c>
      <c r="D9" s="43" t="s">
        <v>56</v>
      </c>
      <c r="E9" s="44">
        <f>SUM(E6:E8)</f>
        <v>199962</v>
      </c>
      <c r="F9" s="44">
        <f>SUM(F6:F8)</f>
        <v>436099</v>
      </c>
      <c r="G9" s="44">
        <f>SUM(E9:F9)</f>
        <v>636061</v>
      </c>
      <c r="H9" s="1101"/>
    </row>
    <row r="10" spans="1:18" ht="14.1" customHeight="1">
      <c r="A10" s="35"/>
      <c r="B10" s="38"/>
      <c r="C10" s="31"/>
      <c r="D10" s="32"/>
      <c r="E10" s="32"/>
      <c r="F10" s="39"/>
      <c r="G10" s="32"/>
      <c r="H10" s="1101"/>
    </row>
    <row r="11" spans="1:18" ht="14.1" customHeight="1">
      <c r="A11" s="35"/>
      <c r="B11" s="38" t="s">
        <v>28</v>
      </c>
      <c r="C11" s="31" t="s">
        <v>29</v>
      </c>
      <c r="D11" s="31"/>
      <c r="E11" s="31"/>
      <c r="F11" s="45"/>
      <c r="G11" s="31"/>
      <c r="H11" s="1102"/>
    </row>
    <row r="12" spans="1:18" s="1" customFormat="1">
      <c r="A12" s="33"/>
      <c r="B12" s="467"/>
      <c r="C12" s="467"/>
      <c r="D12" s="467"/>
      <c r="E12" s="467"/>
      <c r="F12" s="467"/>
      <c r="G12" s="467"/>
      <c r="H12" s="1103"/>
    </row>
    <row r="13" spans="1:18" s="1" customFormat="1" ht="13.8" thickBot="1">
      <c r="A13" s="46"/>
      <c r="B13" s="432"/>
      <c r="C13" s="1271"/>
      <c r="D13" s="1271"/>
      <c r="E13" s="1271"/>
      <c r="F13" s="1271"/>
      <c r="G13" s="1271" t="s">
        <v>104</v>
      </c>
      <c r="H13" s="1103"/>
    </row>
    <row r="14" spans="1:18" s="1" customFormat="1" ht="14.4" thickTop="1" thickBot="1">
      <c r="A14" s="46"/>
      <c r="B14" s="262"/>
      <c r="C14" s="262" t="s">
        <v>30</v>
      </c>
      <c r="D14" s="262"/>
      <c r="E14" s="262"/>
      <c r="F14" s="262"/>
      <c r="G14" s="47" t="s">
        <v>116</v>
      </c>
      <c r="H14" s="987"/>
    </row>
    <row r="15" spans="1:18" ht="13.65" customHeight="1" thickTop="1">
      <c r="C15" s="877" t="s">
        <v>59</v>
      </c>
      <c r="D15" s="956"/>
      <c r="E15" s="536"/>
      <c r="F15" s="536"/>
      <c r="G15" s="956"/>
      <c r="H15" s="1191"/>
      <c r="M15" s="368"/>
      <c r="N15" s="368"/>
      <c r="O15" s="368"/>
      <c r="P15" s="368"/>
      <c r="Q15" s="368"/>
      <c r="R15" s="368"/>
    </row>
    <row r="16" spans="1:18" ht="13.65" customHeight="1">
      <c r="A16" s="1296" t="s">
        <v>60</v>
      </c>
      <c r="B16" s="878">
        <v>3451</v>
      </c>
      <c r="C16" s="877" t="s">
        <v>390</v>
      </c>
      <c r="D16" s="957"/>
      <c r="E16" s="605"/>
      <c r="F16" s="605"/>
      <c r="G16" s="957"/>
      <c r="M16" s="368"/>
      <c r="N16" s="368"/>
      <c r="O16" s="368"/>
      <c r="P16" s="368"/>
      <c r="Q16" s="368"/>
      <c r="R16" s="368"/>
    </row>
    <row r="17" spans="1:18" ht="13.65" customHeight="1">
      <c r="B17" s="943">
        <v>0.09</v>
      </c>
      <c r="C17" s="877" t="s">
        <v>308</v>
      </c>
      <c r="D17" s="957"/>
      <c r="E17" s="605"/>
      <c r="F17" s="605"/>
      <c r="G17" s="957"/>
      <c r="M17" s="368"/>
      <c r="N17" s="368"/>
      <c r="O17" s="368"/>
      <c r="P17" s="368"/>
      <c r="Q17" s="368"/>
      <c r="R17" s="368"/>
    </row>
    <row r="18" spans="1:18" ht="13.65" customHeight="1">
      <c r="A18" s="933"/>
      <c r="B18" s="364">
        <v>30</v>
      </c>
      <c r="C18" s="340" t="s">
        <v>391</v>
      </c>
      <c r="D18" s="958"/>
      <c r="E18" s="501"/>
      <c r="F18" s="501"/>
      <c r="G18" s="958"/>
      <c r="H18" s="1193"/>
      <c r="M18" s="368"/>
      <c r="N18" s="368"/>
      <c r="O18" s="368"/>
      <c r="P18" s="368"/>
      <c r="Q18" s="368"/>
      <c r="R18" s="368"/>
    </row>
    <row r="19" spans="1:18" ht="13.65" customHeight="1">
      <c r="A19" s="933"/>
      <c r="B19" s="944" t="s">
        <v>392</v>
      </c>
      <c r="C19" s="945" t="s">
        <v>266</v>
      </c>
      <c r="D19" s="956"/>
      <c r="E19" s="265"/>
      <c r="F19" s="536"/>
      <c r="G19" s="956">
        <v>6000</v>
      </c>
      <c r="H19" s="1191" t="s">
        <v>218</v>
      </c>
      <c r="M19" s="368"/>
      <c r="N19" s="368"/>
      <c r="O19" s="368"/>
      <c r="P19" s="368"/>
      <c r="Q19" s="368"/>
      <c r="R19" s="368"/>
    </row>
    <row r="20" spans="1:18" ht="13.65" customHeight="1">
      <c r="A20" s="933"/>
      <c r="B20" s="944" t="s">
        <v>519</v>
      </c>
      <c r="C20" s="945" t="s">
        <v>269</v>
      </c>
      <c r="D20" s="267"/>
      <c r="E20" s="270"/>
      <c r="F20" s="269"/>
      <c r="G20" s="270">
        <v>171</v>
      </c>
      <c r="H20" s="1110" t="s">
        <v>219</v>
      </c>
      <c r="M20" s="368"/>
      <c r="N20" s="368"/>
      <c r="O20" s="368"/>
      <c r="P20" s="368"/>
      <c r="Q20" s="368"/>
      <c r="R20" s="368"/>
    </row>
    <row r="21" spans="1:18">
      <c r="A21" s="933" t="s">
        <v>55</v>
      </c>
      <c r="B21" s="943">
        <v>0.09</v>
      </c>
      <c r="C21" s="339" t="s">
        <v>308</v>
      </c>
      <c r="D21" s="267"/>
      <c r="E21" s="270"/>
      <c r="F21" s="269"/>
      <c r="G21" s="270">
        <f>G19+G20</f>
        <v>6171</v>
      </c>
      <c r="H21" s="1106"/>
      <c r="M21" s="368"/>
      <c r="N21" s="368"/>
      <c r="O21" s="368"/>
      <c r="P21" s="368"/>
      <c r="Q21" s="368"/>
      <c r="R21" s="368"/>
    </row>
    <row r="22" spans="1:18" ht="14.4" customHeight="1">
      <c r="A22" s="933" t="s">
        <v>55</v>
      </c>
      <c r="B22" s="362">
        <v>3451</v>
      </c>
      <c r="C22" s="339" t="s">
        <v>390</v>
      </c>
      <c r="D22" s="267"/>
      <c r="E22" s="270"/>
      <c r="F22" s="269"/>
      <c r="G22" s="270">
        <f t="shared" ref="G22" si="0">G21</f>
        <v>6171</v>
      </c>
      <c r="H22" s="1106"/>
      <c r="M22" s="368"/>
      <c r="N22" s="368"/>
      <c r="O22" s="368"/>
      <c r="P22" s="368"/>
      <c r="Q22" s="368"/>
      <c r="R22" s="368"/>
    </row>
    <row r="23" spans="1:18" ht="10.199999999999999" customHeight="1">
      <c r="A23" s="933"/>
      <c r="B23" s="362"/>
      <c r="C23" s="340"/>
      <c r="D23" s="267"/>
      <c r="E23" s="265"/>
      <c r="F23" s="267"/>
      <c r="G23" s="265"/>
      <c r="H23" s="1106"/>
      <c r="M23" s="368"/>
      <c r="N23" s="368"/>
      <c r="O23" s="368"/>
      <c r="P23" s="368"/>
      <c r="Q23" s="368"/>
      <c r="R23" s="368"/>
    </row>
    <row r="24" spans="1:18" ht="14.4" customHeight="1">
      <c r="A24" s="1296" t="s">
        <v>60</v>
      </c>
      <c r="B24" s="878">
        <v>3454</v>
      </c>
      <c r="C24" s="877" t="s">
        <v>213</v>
      </c>
      <c r="D24" s="267"/>
      <c r="E24" s="265"/>
      <c r="F24" s="267"/>
      <c r="G24" s="267"/>
      <c r="H24" s="1106"/>
      <c r="M24" s="368"/>
      <c r="N24" s="368"/>
      <c r="O24" s="368"/>
      <c r="P24" s="368"/>
      <c r="Q24" s="368"/>
      <c r="R24" s="368"/>
    </row>
    <row r="25" spans="1:18" ht="14.4" customHeight="1">
      <c r="A25" s="933"/>
      <c r="B25" s="363">
        <v>2</v>
      </c>
      <c r="C25" s="340" t="s">
        <v>214</v>
      </c>
      <c r="D25" s="267"/>
      <c r="E25" s="265"/>
      <c r="F25" s="267"/>
      <c r="G25" s="265"/>
      <c r="H25" s="1106"/>
      <c r="M25" s="368"/>
      <c r="N25" s="368"/>
      <c r="O25" s="368"/>
      <c r="P25" s="368"/>
      <c r="Q25" s="368"/>
      <c r="R25" s="368"/>
    </row>
    <row r="26" spans="1:18" ht="14.4" customHeight="1">
      <c r="A26" s="933"/>
      <c r="B26" s="946">
        <v>2.1120000000000001</v>
      </c>
      <c r="C26" s="339" t="s">
        <v>393</v>
      </c>
      <c r="D26" s="265"/>
      <c r="E26" s="265"/>
      <c r="F26" s="267"/>
      <c r="G26" s="265"/>
      <c r="H26" s="1110"/>
      <c r="M26" s="368"/>
      <c r="N26" s="368"/>
      <c r="O26" s="368"/>
      <c r="P26" s="368"/>
      <c r="Q26" s="368"/>
      <c r="R26" s="368"/>
    </row>
    <row r="27" spans="1:18" ht="14.4" customHeight="1">
      <c r="A27" s="933"/>
      <c r="B27" s="876" t="s">
        <v>495</v>
      </c>
      <c r="C27" s="340" t="s">
        <v>269</v>
      </c>
      <c r="D27" s="960"/>
      <c r="E27" s="265"/>
      <c r="F27" s="267"/>
      <c r="G27" s="960">
        <v>367</v>
      </c>
      <c r="H27" s="1194"/>
      <c r="M27" s="368"/>
      <c r="N27" s="368"/>
      <c r="O27" s="368"/>
      <c r="P27" s="368"/>
      <c r="Q27" s="368"/>
      <c r="R27" s="368"/>
    </row>
    <row r="28" spans="1:18" ht="14.4" customHeight="1">
      <c r="A28" s="933" t="s">
        <v>55</v>
      </c>
      <c r="B28" s="946">
        <v>2.1120000000000001</v>
      </c>
      <c r="C28" s="339" t="s">
        <v>393</v>
      </c>
      <c r="D28" s="961"/>
      <c r="E28" s="316"/>
      <c r="F28" s="316"/>
      <c r="G28" s="1089">
        <f>SUM(G27:G27)</f>
        <v>367</v>
      </c>
      <c r="H28" s="1195"/>
      <c r="M28" s="368"/>
      <c r="N28" s="368"/>
      <c r="O28" s="368"/>
      <c r="P28" s="368"/>
      <c r="Q28" s="368"/>
      <c r="R28" s="368"/>
    </row>
    <row r="29" spans="1:18" ht="9.6" customHeight="1">
      <c r="A29" s="933"/>
      <c r="B29" s="946"/>
      <c r="C29" s="339"/>
      <c r="D29" s="960"/>
      <c r="E29" s="265"/>
      <c r="F29" s="267"/>
      <c r="G29" s="960"/>
      <c r="H29" s="1194"/>
      <c r="M29" s="368"/>
      <c r="N29" s="368"/>
      <c r="O29" s="368"/>
      <c r="P29" s="368"/>
      <c r="Q29" s="368"/>
      <c r="R29" s="368"/>
    </row>
    <row r="30" spans="1:18">
      <c r="A30" s="933"/>
      <c r="B30" s="920">
        <v>2.8</v>
      </c>
      <c r="C30" s="339" t="s">
        <v>24</v>
      </c>
      <c r="D30" s="267"/>
      <c r="E30" s="265"/>
      <c r="F30" s="267"/>
      <c r="G30" s="265"/>
      <c r="H30" s="1110"/>
      <c r="M30" s="368"/>
      <c r="N30" s="368"/>
      <c r="O30" s="368"/>
      <c r="P30" s="368"/>
      <c r="Q30" s="368"/>
      <c r="R30" s="368"/>
    </row>
    <row r="31" spans="1:18">
      <c r="A31" s="933"/>
      <c r="B31" s="364">
        <v>62</v>
      </c>
      <c r="C31" s="340" t="s">
        <v>394</v>
      </c>
      <c r="D31" s="292"/>
      <c r="E31" s="288"/>
      <c r="F31" s="288"/>
      <c r="G31" s="961"/>
      <c r="H31" s="1196"/>
      <c r="M31" s="368"/>
      <c r="N31" s="368"/>
      <c r="O31" s="368"/>
      <c r="P31" s="368"/>
      <c r="Q31" s="368"/>
      <c r="R31" s="368"/>
    </row>
    <row r="32" spans="1:18">
      <c r="A32" s="933"/>
      <c r="B32" s="876" t="s">
        <v>336</v>
      </c>
      <c r="C32" s="340" t="s">
        <v>269</v>
      </c>
      <c r="D32" s="267"/>
      <c r="E32" s="270"/>
      <c r="F32" s="269"/>
      <c r="G32" s="270">
        <v>938</v>
      </c>
      <c r="H32" s="1110"/>
      <c r="M32" s="368"/>
      <c r="N32" s="368"/>
      <c r="O32" s="368"/>
      <c r="P32" s="368"/>
      <c r="Q32" s="368"/>
      <c r="R32" s="368"/>
    </row>
    <row r="33" spans="1:18">
      <c r="A33" s="933" t="s">
        <v>55</v>
      </c>
      <c r="B33" s="364">
        <v>62</v>
      </c>
      <c r="C33" s="340" t="s">
        <v>394</v>
      </c>
      <c r="D33" s="267"/>
      <c r="E33" s="270"/>
      <c r="F33" s="269"/>
      <c r="G33" s="270">
        <f>SUM(G32:G32)</f>
        <v>938</v>
      </c>
      <c r="H33" s="1110"/>
      <c r="M33" s="368"/>
      <c r="N33" s="368"/>
      <c r="O33" s="368"/>
      <c r="P33" s="368"/>
      <c r="Q33" s="368"/>
      <c r="R33" s="368"/>
    </row>
    <row r="34" spans="1:18">
      <c r="A34" s="948" t="s">
        <v>55</v>
      </c>
      <c r="B34" s="949">
        <v>2.8</v>
      </c>
      <c r="C34" s="950" t="s">
        <v>24</v>
      </c>
      <c r="D34" s="265"/>
      <c r="E34" s="271"/>
      <c r="F34" s="271"/>
      <c r="G34" s="959">
        <f>G33</f>
        <v>938</v>
      </c>
      <c r="H34" s="1194"/>
      <c r="M34" s="368"/>
      <c r="N34" s="368"/>
      <c r="O34" s="368"/>
      <c r="P34" s="368"/>
      <c r="Q34" s="368"/>
      <c r="R34" s="368"/>
    </row>
    <row r="35" spans="1:18">
      <c r="A35" s="933" t="s">
        <v>55</v>
      </c>
      <c r="B35" s="363">
        <v>2</v>
      </c>
      <c r="C35" s="340" t="s">
        <v>214</v>
      </c>
      <c r="D35" s="292"/>
      <c r="E35" s="289"/>
      <c r="F35" s="289"/>
      <c r="G35" s="1088">
        <f>G28+G34</f>
        <v>1305</v>
      </c>
      <c r="H35" s="1195"/>
      <c r="M35" s="368"/>
      <c r="N35" s="368"/>
      <c r="O35" s="368"/>
      <c r="P35" s="368"/>
      <c r="Q35" s="368"/>
      <c r="R35" s="368"/>
    </row>
    <row r="36" spans="1:18">
      <c r="A36" s="947" t="s">
        <v>55</v>
      </c>
      <c r="B36" s="951">
        <v>3454</v>
      </c>
      <c r="C36" s="952" t="s">
        <v>213</v>
      </c>
      <c r="D36" s="269"/>
      <c r="E36" s="270"/>
      <c r="F36" s="269"/>
      <c r="G36" s="270">
        <f t="shared" ref="G36" si="1">G35</f>
        <v>1305</v>
      </c>
      <c r="H36" s="1110" t="s">
        <v>219</v>
      </c>
      <c r="M36" s="368"/>
      <c r="N36" s="368"/>
      <c r="O36" s="368"/>
      <c r="P36" s="368"/>
      <c r="Q36" s="368"/>
      <c r="R36" s="368"/>
    </row>
    <row r="37" spans="1:18" ht="13.2" customHeight="1">
      <c r="A37" s="953" t="s">
        <v>55</v>
      </c>
      <c r="B37" s="954"/>
      <c r="C37" s="955" t="s">
        <v>59</v>
      </c>
      <c r="D37" s="269"/>
      <c r="E37" s="270"/>
      <c r="F37" s="269"/>
      <c r="G37" s="270">
        <f>G36+G22</f>
        <v>7476</v>
      </c>
      <c r="H37" s="1110"/>
      <c r="M37" s="368"/>
      <c r="N37" s="368"/>
      <c r="O37" s="368"/>
      <c r="P37" s="368"/>
      <c r="Q37" s="368"/>
      <c r="R37" s="368"/>
    </row>
    <row r="38" spans="1:18" ht="9" customHeight="1">
      <c r="A38" s="368"/>
      <c r="B38" s="368"/>
      <c r="D38" s="267"/>
      <c r="E38" s="265"/>
      <c r="F38" s="267"/>
      <c r="G38" s="265"/>
      <c r="H38" s="1110"/>
      <c r="M38" s="368"/>
      <c r="N38" s="368"/>
      <c r="O38" s="368"/>
      <c r="P38" s="368"/>
      <c r="Q38" s="368"/>
      <c r="R38" s="368"/>
    </row>
    <row r="39" spans="1:18" ht="15" customHeight="1">
      <c r="C39" s="877" t="s">
        <v>18</v>
      </c>
      <c r="D39" s="267"/>
      <c r="E39" s="265"/>
      <c r="F39" s="267"/>
      <c r="G39" s="265"/>
      <c r="H39" s="1110"/>
      <c r="M39" s="368"/>
      <c r="N39" s="368"/>
      <c r="O39" s="368"/>
      <c r="P39" s="368"/>
      <c r="Q39" s="368"/>
      <c r="R39" s="368"/>
    </row>
    <row r="40" spans="1:18" ht="27.6" customHeight="1">
      <c r="A40" s="933" t="s">
        <v>60</v>
      </c>
      <c r="B40" s="362">
        <v>4575</v>
      </c>
      <c r="C40" s="339" t="s">
        <v>635</v>
      </c>
      <c r="D40" s="267"/>
      <c r="E40" s="265"/>
      <c r="F40" s="267"/>
      <c r="G40" s="265"/>
      <c r="H40" s="1110"/>
      <c r="M40" s="368"/>
      <c r="N40" s="368"/>
      <c r="O40" s="368"/>
      <c r="P40" s="368"/>
      <c r="Q40" s="368"/>
      <c r="R40" s="368"/>
    </row>
    <row r="41" spans="1:18" ht="15" customHeight="1">
      <c r="A41" s="933"/>
      <c r="B41" s="363">
        <v>6</v>
      </c>
      <c r="C41" s="340" t="s">
        <v>636</v>
      </c>
      <c r="D41" s="267"/>
      <c r="E41" s="265"/>
      <c r="F41" s="267"/>
      <c r="G41" s="265"/>
      <c r="H41" s="1110"/>
      <c r="M41" s="368"/>
      <c r="N41" s="368"/>
      <c r="O41" s="368"/>
      <c r="P41" s="368"/>
      <c r="Q41" s="368"/>
      <c r="R41" s="368"/>
    </row>
    <row r="42" spans="1:18" ht="15" customHeight="1">
      <c r="A42" s="933"/>
      <c r="B42" s="1136">
        <v>6.101</v>
      </c>
      <c r="C42" s="339" t="s">
        <v>637</v>
      </c>
      <c r="D42" s="267"/>
      <c r="E42" s="265"/>
      <c r="F42" s="267"/>
      <c r="G42" s="265"/>
      <c r="H42" s="1110"/>
      <c r="M42" s="368"/>
      <c r="N42" s="368"/>
      <c r="O42" s="368"/>
      <c r="P42" s="368"/>
      <c r="Q42" s="368"/>
      <c r="R42" s="368"/>
    </row>
    <row r="43" spans="1:18" ht="13.2" customHeight="1">
      <c r="A43" s="933"/>
      <c r="B43" s="1137" t="s">
        <v>638</v>
      </c>
      <c r="C43" s="1138" t="s">
        <v>702</v>
      </c>
      <c r="D43" s="267"/>
      <c r="E43" s="265"/>
      <c r="F43" s="267"/>
      <c r="G43" s="265">
        <f>2500+3600</f>
        <v>6100</v>
      </c>
      <c r="H43" s="1110" t="s">
        <v>228</v>
      </c>
      <c r="M43" s="368"/>
      <c r="N43" s="368"/>
      <c r="O43" s="368"/>
      <c r="P43" s="368"/>
      <c r="Q43" s="368"/>
      <c r="R43" s="368"/>
    </row>
    <row r="44" spans="1:18" ht="15" customHeight="1">
      <c r="A44" s="933" t="s">
        <v>55</v>
      </c>
      <c r="B44" s="1136">
        <v>6.101</v>
      </c>
      <c r="C44" s="1139" t="s">
        <v>637</v>
      </c>
      <c r="D44" s="267"/>
      <c r="E44" s="540"/>
      <c r="F44" s="541"/>
      <c r="G44" s="540">
        <f>G43</f>
        <v>6100</v>
      </c>
      <c r="H44" s="1110"/>
      <c r="M44" s="368"/>
      <c r="N44" s="368"/>
      <c r="O44" s="368"/>
      <c r="P44" s="368"/>
      <c r="Q44" s="368"/>
      <c r="R44" s="368"/>
    </row>
    <row r="45" spans="1:18" ht="15" customHeight="1">
      <c r="A45" s="933" t="s">
        <v>55</v>
      </c>
      <c r="B45" s="363">
        <v>6</v>
      </c>
      <c r="C45" s="340" t="s">
        <v>636</v>
      </c>
      <c r="D45" s="267"/>
      <c r="E45" s="540"/>
      <c r="F45" s="541"/>
      <c r="G45" s="540">
        <f>G44</f>
        <v>6100</v>
      </c>
      <c r="H45" s="1110"/>
      <c r="M45" s="368"/>
      <c r="N45" s="368"/>
      <c r="O45" s="368"/>
      <c r="P45" s="368"/>
      <c r="Q45" s="368"/>
      <c r="R45" s="368"/>
    </row>
    <row r="46" spans="1:18" ht="28.8" customHeight="1">
      <c r="A46" s="947" t="s">
        <v>55</v>
      </c>
      <c r="B46" s="951">
        <v>4575</v>
      </c>
      <c r="C46" s="952" t="s">
        <v>635</v>
      </c>
      <c r="D46" s="267"/>
      <c r="E46" s="540"/>
      <c r="F46" s="541"/>
      <c r="G46" s="540">
        <f>G45</f>
        <v>6100</v>
      </c>
      <c r="H46" s="1110"/>
      <c r="M46" s="368"/>
      <c r="N46" s="368"/>
      <c r="O46" s="368"/>
      <c r="P46" s="368"/>
      <c r="Q46" s="368"/>
      <c r="R46" s="368"/>
    </row>
    <row r="47" spans="1:18" ht="15" customHeight="1">
      <c r="A47" s="947" t="s">
        <v>55</v>
      </c>
      <c r="B47" s="1135"/>
      <c r="C47" s="952" t="s">
        <v>18</v>
      </c>
      <c r="D47" s="541"/>
      <c r="E47" s="540"/>
      <c r="F47" s="541"/>
      <c r="G47" s="540">
        <f>G46</f>
        <v>6100</v>
      </c>
      <c r="H47" s="1110"/>
      <c r="M47" s="368"/>
      <c r="N47" s="368"/>
      <c r="O47" s="368"/>
      <c r="P47" s="368"/>
      <c r="Q47" s="368"/>
      <c r="R47" s="368"/>
    </row>
    <row r="48" spans="1:18" ht="15" customHeight="1">
      <c r="A48" s="947" t="s">
        <v>55</v>
      </c>
      <c r="B48" s="1135"/>
      <c r="C48" s="952" t="s">
        <v>56</v>
      </c>
      <c r="D48" s="959"/>
      <c r="E48" s="271"/>
      <c r="F48" s="271"/>
      <c r="G48" s="959">
        <f>G37+G47</f>
        <v>13576</v>
      </c>
      <c r="H48" s="1194"/>
      <c r="M48" s="368"/>
      <c r="N48" s="368"/>
      <c r="O48" s="368"/>
      <c r="P48" s="368"/>
      <c r="Q48" s="368"/>
      <c r="R48" s="368"/>
    </row>
    <row r="49" spans="1:8" ht="9" customHeight="1">
      <c r="F49" s="369"/>
      <c r="G49" s="369"/>
    </row>
    <row r="50" spans="1:8">
      <c r="A50" s="557" t="s">
        <v>220</v>
      </c>
      <c r="B50" s="146"/>
      <c r="C50" s="1268"/>
      <c r="D50" s="15"/>
      <c r="E50" s="15"/>
      <c r="F50" s="15"/>
      <c r="G50" s="15"/>
      <c r="H50" s="647"/>
    </row>
    <row r="51" spans="1:8">
      <c r="A51" s="1079" t="s">
        <v>218</v>
      </c>
      <c r="B51" s="1495" t="s">
        <v>594</v>
      </c>
      <c r="C51" s="1495"/>
      <c r="D51" s="1495"/>
      <c r="E51" s="1495"/>
      <c r="F51" s="1495"/>
      <c r="G51" s="1495"/>
      <c r="H51" s="1495"/>
    </row>
    <row r="52" spans="1:8">
      <c r="A52" s="1293" t="s">
        <v>219</v>
      </c>
      <c r="B52" s="1495" t="s">
        <v>592</v>
      </c>
      <c r="C52" s="1495"/>
      <c r="D52" s="1495"/>
      <c r="E52" s="1495"/>
      <c r="F52" s="1495"/>
      <c r="G52" s="1495"/>
      <c r="H52" s="1495"/>
    </row>
    <row r="53" spans="1:8">
      <c r="A53" s="1087" t="s">
        <v>228</v>
      </c>
      <c r="B53" s="1511" t="s">
        <v>583</v>
      </c>
      <c r="C53" s="1511"/>
      <c r="F53" s="369"/>
      <c r="G53" s="369"/>
    </row>
    <row r="54" spans="1:8">
      <c r="C54" s="370"/>
      <c r="F54" s="369"/>
      <c r="G54" s="369"/>
    </row>
    <row r="55" spans="1:8">
      <c r="C55" s="370"/>
      <c r="F55" s="369"/>
      <c r="G55" s="369"/>
    </row>
    <row r="56" spans="1:8">
      <c r="C56" s="370"/>
      <c r="F56" s="369"/>
      <c r="G56" s="369"/>
    </row>
    <row r="57" spans="1:8">
      <c r="F57" s="369"/>
      <c r="G57" s="369"/>
    </row>
    <row r="58" spans="1:8">
      <c r="F58" s="369"/>
      <c r="G58" s="369"/>
    </row>
    <row r="59" spans="1:8">
      <c r="F59" s="369"/>
      <c r="G59" s="369"/>
    </row>
    <row r="60" spans="1:8">
      <c r="F60" s="369"/>
      <c r="G60" s="369"/>
    </row>
    <row r="61" spans="1:8">
      <c r="F61" s="369"/>
      <c r="G61" s="369"/>
    </row>
    <row r="62" spans="1:8">
      <c r="F62" s="369"/>
      <c r="G62" s="369"/>
    </row>
    <row r="63" spans="1:8">
      <c r="F63" s="369"/>
      <c r="G63" s="369"/>
    </row>
    <row r="64" spans="1:8">
      <c r="D64" s="372"/>
      <c r="F64" s="369"/>
      <c r="G64" s="369"/>
    </row>
    <row r="65" spans="4:7">
      <c r="D65" s="372"/>
      <c r="F65" s="369"/>
      <c r="G65" s="369"/>
    </row>
    <row r="66" spans="4:7">
      <c r="F66" s="369"/>
      <c r="G66" s="369"/>
    </row>
    <row r="67" spans="4:7">
      <c r="F67" s="369"/>
      <c r="G67" s="369"/>
    </row>
    <row r="68" spans="4:7">
      <c r="F68" s="369"/>
      <c r="G68" s="369"/>
    </row>
    <row r="69" spans="4:7">
      <c r="F69" s="369"/>
      <c r="G69" s="369"/>
    </row>
    <row r="70" spans="4:7">
      <c r="F70" s="369"/>
      <c r="G70" s="369"/>
    </row>
    <row r="71" spans="4:7">
      <c r="F71" s="369"/>
      <c r="G71" s="369"/>
    </row>
    <row r="72" spans="4:7">
      <c r="F72" s="369"/>
      <c r="G72" s="369"/>
    </row>
    <row r="73" spans="4:7">
      <c r="F73" s="369"/>
      <c r="G73" s="369"/>
    </row>
    <row r="74" spans="4:7">
      <c r="F74" s="369"/>
      <c r="G74" s="369"/>
    </row>
    <row r="75" spans="4:7">
      <c r="F75" s="369"/>
      <c r="G75" s="369"/>
    </row>
    <row r="76" spans="4:7">
      <c r="F76" s="369"/>
      <c r="G76" s="369"/>
    </row>
    <row r="77" spans="4:7">
      <c r="F77" s="369"/>
      <c r="G77" s="369"/>
    </row>
    <row r="78" spans="4:7">
      <c r="F78" s="369"/>
      <c r="G78" s="369"/>
    </row>
    <row r="79" spans="4:7">
      <c r="F79" s="369"/>
      <c r="G79" s="369"/>
    </row>
    <row r="80" spans="4:7">
      <c r="F80" s="369"/>
      <c r="G80" s="369"/>
    </row>
    <row r="81" spans="6:7">
      <c r="F81" s="369"/>
      <c r="G81" s="369"/>
    </row>
    <row r="82" spans="6:7">
      <c r="F82" s="369"/>
      <c r="G82" s="369"/>
    </row>
    <row r="83" spans="6:7">
      <c r="F83" s="369"/>
      <c r="G83" s="369"/>
    </row>
    <row r="84" spans="6:7">
      <c r="F84" s="369"/>
      <c r="G84" s="369"/>
    </row>
    <row r="85" spans="6:7">
      <c r="F85" s="369"/>
      <c r="G85" s="369"/>
    </row>
  </sheetData>
  <autoFilter ref="A14:R48">
    <filterColumn colId="7"/>
  </autoFilter>
  <mergeCells count="6">
    <mergeCell ref="A3:G3"/>
    <mergeCell ref="B53:C53"/>
    <mergeCell ref="B51:H51"/>
    <mergeCell ref="B52:H52"/>
    <mergeCell ref="A1:G1"/>
    <mergeCell ref="A2:G2"/>
  </mergeCells>
  <printOptions horizontalCentered="1"/>
  <pageMargins left="0.55118110236220474" right="0.55118110236220474" top="0.78740157480314965" bottom="1.5748031496062993" header="0.51181102362204722" footer="1.1811023622047245"/>
  <pageSetup paperSize="9" scale="95" firstPageNumber="30" orientation="portrait" blackAndWhite="1" useFirstPageNumber="1" r:id="rId1"/>
  <headerFooter alignWithMargins="0">
    <oddHeader xml:space="preserve">&amp;C   </oddHeader>
    <oddFooter>&amp;C&amp;"Times New Roman,Bold" &amp;P</oddFooter>
  </headerFooter>
</worksheet>
</file>

<file path=xl/worksheets/sheet23.xml><?xml version="1.0" encoding="utf-8"?>
<worksheet xmlns="http://schemas.openxmlformats.org/spreadsheetml/2006/main" xmlns:r="http://schemas.openxmlformats.org/officeDocument/2006/relationships">
  <sheetPr syncVertical="1" syncRef="D46" transitionEvaluation="1" codeName="Sheet26">
    <tabColor rgb="FFFF0000"/>
  </sheetPr>
  <dimension ref="A1:AI100"/>
  <sheetViews>
    <sheetView view="pageBreakPreview" topLeftCell="D46" zoomScaleSheetLayoutView="100" workbookViewId="0">
      <selection activeCell="I46" sqref="I1:P1048576"/>
    </sheetView>
  </sheetViews>
  <sheetFormatPr defaultColWidth="11" defaultRowHeight="13.2"/>
  <cols>
    <col min="1" max="1" width="6.44140625" style="1254" customWidth="1"/>
    <col min="2" max="2" width="8.109375" style="53" customWidth="1"/>
    <col min="3" max="3" width="35.77734375" style="14" customWidth="1"/>
    <col min="4" max="4" width="7.5546875" style="15" customWidth="1"/>
    <col min="5" max="5" width="10.77734375" style="15" customWidth="1"/>
    <col min="6" max="7" width="10.77734375" style="14" customWidth="1"/>
    <col min="8" max="8" width="3.6640625" style="1258" customWidth="1"/>
    <col min="9" max="9" width="10" style="137" customWidth="1"/>
    <col min="10" max="10" width="7.33203125" style="52" customWidth="1"/>
    <col min="11" max="11" width="11" style="246" customWidth="1"/>
    <col min="12" max="14" width="5.5546875" style="70" customWidth="1"/>
    <col min="15" max="15" width="6.44140625" style="70" customWidth="1"/>
    <col min="16" max="16" width="10.109375" style="70" customWidth="1"/>
    <col min="17" max="19" width="5.5546875" style="70" customWidth="1"/>
    <col min="20" max="20" width="7.44140625" style="70" customWidth="1"/>
    <col min="21" max="21" width="13.33203125" style="70" customWidth="1"/>
    <col min="22" max="23" width="5.5546875" style="70" customWidth="1"/>
    <col min="24" max="24" width="5.44140625" style="70" customWidth="1"/>
    <col min="25" max="25" width="10.88671875" style="70" customWidth="1"/>
    <col min="26" max="26" width="11.88671875" style="70" customWidth="1"/>
    <col min="27" max="35" width="11" style="70"/>
    <col min="36" max="16384" width="11" style="14"/>
  </cols>
  <sheetData>
    <row r="1" spans="1:35">
      <c r="A1" s="1494" t="s">
        <v>70</v>
      </c>
      <c r="B1" s="1494"/>
      <c r="C1" s="1494"/>
      <c r="D1" s="1494"/>
      <c r="E1" s="1494"/>
      <c r="F1" s="1494"/>
      <c r="G1" s="1494"/>
      <c r="H1" s="1255"/>
    </row>
    <row r="2" spans="1:35">
      <c r="A2" s="1494" t="s">
        <v>456</v>
      </c>
      <c r="B2" s="1494"/>
      <c r="C2" s="1494"/>
      <c r="D2" s="1494"/>
      <c r="E2" s="1494"/>
      <c r="F2" s="1494"/>
      <c r="G2" s="1494"/>
      <c r="H2" s="1255"/>
    </row>
    <row r="3" spans="1:35">
      <c r="A3" s="1472" t="s">
        <v>457</v>
      </c>
      <c r="B3" s="1472"/>
      <c r="C3" s="1472"/>
      <c r="D3" s="1472"/>
      <c r="E3" s="1472"/>
      <c r="F3" s="1472"/>
      <c r="G3" s="1472"/>
      <c r="H3" s="1249"/>
    </row>
    <row r="4" spans="1:35" ht="10.199999999999999" customHeight="1">
      <c r="A4" s="35"/>
      <c r="B4" s="1250"/>
      <c r="C4" s="1250"/>
      <c r="D4" s="1250"/>
      <c r="E4" s="1250"/>
      <c r="F4" s="1250"/>
      <c r="G4" s="1250"/>
      <c r="H4" s="430"/>
    </row>
    <row r="5" spans="1:35">
      <c r="A5" s="35"/>
      <c r="B5" s="31"/>
      <c r="C5" s="31"/>
      <c r="D5" s="36"/>
      <c r="E5" s="37" t="s">
        <v>11</v>
      </c>
      <c r="F5" s="37" t="s">
        <v>12</v>
      </c>
      <c r="G5" s="37" t="s">
        <v>116</v>
      </c>
      <c r="H5" s="41"/>
    </row>
    <row r="6" spans="1:35">
      <c r="A6" s="35"/>
      <c r="B6" s="38" t="s">
        <v>13</v>
      </c>
      <c r="C6" s="31" t="s">
        <v>14</v>
      </c>
      <c r="D6" s="39" t="s">
        <v>56</v>
      </c>
      <c r="E6" s="33">
        <v>443068</v>
      </c>
      <c r="F6" s="33">
        <v>1480180</v>
      </c>
      <c r="G6" s="33">
        <f>SUM(E6:F6)</f>
        <v>1923248</v>
      </c>
      <c r="H6" s="39"/>
    </row>
    <row r="7" spans="1:35">
      <c r="A7" s="35"/>
      <c r="B7" s="38" t="s">
        <v>15</v>
      </c>
      <c r="C7" s="40" t="s">
        <v>16</v>
      </c>
      <c r="D7" s="41"/>
      <c r="E7" s="34"/>
      <c r="F7" s="34"/>
      <c r="G7" s="34"/>
      <c r="H7" s="41"/>
    </row>
    <row r="8" spans="1:35">
      <c r="A8" s="35"/>
      <c r="B8" s="38"/>
      <c r="C8" s="40" t="s">
        <v>112</v>
      </c>
      <c r="D8" s="41" t="s">
        <v>56</v>
      </c>
      <c r="E8" s="477">
        <f>G78</f>
        <v>14655</v>
      </c>
      <c r="F8" s="461">
        <f>G93</f>
        <v>111026</v>
      </c>
      <c r="G8" s="34">
        <f>SUM(E8:F8)</f>
        <v>125681</v>
      </c>
      <c r="H8" s="41"/>
    </row>
    <row r="9" spans="1:35">
      <c r="A9" s="35"/>
      <c r="B9" s="42" t="s">
        <v>55</v>
      </c>
      <c r="C9" s="31" t="s">
        <v>27</v>
      </c>
      <c r="D9" s="43" t="s">
        <v>56</v>
      </c>
      <c r="E9" s="44">
        <f>SUM(E6:E8)</f>
        <v>457723</v>
      </c>
      <c r="F9" s="44">
        <f>SUM(F6:F8)</f>
        <v>1591206</v>
      </c>
      <c r="G9" s="44">
        <f>SUM(E9:F9)</f>
        <v>2048929</v>
      </c>
      <c r="H9" s="39"/>
    </row>
    <row r="10" spans="1:35">
      <c r="A10" s="35"/>
      <c r="B10" s="38"/>
      <c r="C10" s="31"/>
      <c r="D10" s="32"/>
      <c r="E10" s="32"/>
      <c r="F10" s="39"/>
      <c r="G10" s="32"/>
      <c r="H10" s="39"/>
    </row>
    <row r="11" spans="1:35" s="512" customFormat="1" ht="15" customHeight="1">
      <c r="A11" s="532"/>
      <c r="B11" s="1400" t="s">
        <v>28</v>
      </c>
      <c r="C11" s="1282" t="s">
        <v>29</v>
      </c>
      <c r="D11" s="1282"/>
      <c r="E11" s="1282"/>
      <c r="F11" s="1401"/>
      <c r="G11" s="1282"/>
      <c r="H11" s="1401"/>
      <c r="I11" s="383"/>
      <c r="J11" s="381"/>
      <c r="K11" s="1402"/>
    </row>
    <row r="12" spans="1:35" s="1" customFormat="1" ht="9.6" customHeight="1">
      <c r="A12" s="33"/>
      <c r="B12" s="467"/>
      <c r="C12" s="467"/>
      <c r="D12" s="467"/>
      <c r="E12" s="467"/>
      <c r="F12" s="467"/>
      <c r="G12" s="467"/>
      <c r="H12" s="431"/>
      <c r="I12" s="1475"/>
      <c r="J12" s="1475"/>
      <c r="K12" s="1475"/>
      <c r="L12" s="1475" t="s">
        <v>34</v>
      </c>
      <c r="M12" s="1475"/>
      <c r="N12" s="1475"/>
      <c r="O12" s="1475"/>
      <c r="P12" s="1475"/>
      <c r="Q12" s="1476"/>
      <c r="R12" s="1476"/>
      <c r="S12" s="1476"/>
      <c r="T12" s="1476"/>
      <c r="U12" s="1476"/>
    </row>
    <row r="13" spans="1:35" s="1" customFormat="1" ht="13.8" thickBot="1">
      <c r="A13" s="46"/>
      <c r="B13" s="1251"/>
      <c r="C13" s="1251"/>
      <c r="D13" s="1251"/>
      <c r="E13" s="1251"/>
      <c r="F13" s="1251"/>
      <c r="G13" s="1251" t="s">
        <v>104</v>
      </c>
      <c r="H13" s="431"/>
      <c r="I13" s="1477"/>
      <c r="J13" s="1477"/>
      <c r="K13" s="1477"/>
      <c r="L13" s="1477" t="s">
        <v>159</v>
      </c>
      <c r="M13" s="1477"/>
      <c r="N13" s="1477"/>
      <c r="O13" s="1477"/>
      <c r="P13" s="1477"/>
      <c r="Q13" s="1471" t="s">
        <v>160</v>
      </c>
      <c r="R13" s="1471"/>
      <c r="S13" s="1471"/>
      <c r="T13" s="1471"/>
      <c r="U13" s="1471"/>
    </row>
    <row r="14" spans="1:35" s="1" customFormat="1" ht="14.4" thickTop="1" thickBot="1">
      <c r="A14" s="46"/>
      <c r="B14" s="262"/>
      <c r="C14" s="262" t="s">
        <v>30</v>
      </c>
      <c r="D14" s="262"/>
      <c r="E14" s="262"/>
      <c r="F14" s="262"/>
      <c r="G14" s="47" t="s">
        <v>55</v>
      </c>
      <c r="H14" s="41"/>
      <c r="I14" s="114" t="s">
        <v>75</v>
      </c>
      <c r="J14" s="114" t="s">
        <v>76</v>
      </c>
      <c r="K14" s="115" t="s">
        <v>77</v>
      </c>
      <c r="L14" s="114" t="s">
        <v>73</v>
      </c>
      <c r="M14" s="114" t="s">
        <v>74</v>
      </c>
      <c r="N14" s="114" t="s">
        <v>75</v>
      </c>
      <c r="O14" s="114" t="s">
        <v>76</v>
      </c>
      <c r="P14" s="115" t="s">
        <v>77</v>
      </c>
      <c r="Q14" s="116" t="s">
        <v>73</v>
      </c>
      <c r="R14" s="116" t="s">
        <v>74</v>
      </c>
      <c r="S14" s="116" t="s">
        <v>75</v>
      </c>
      <c r="T14" s="116" t="s">
        <v>76</v>
      </c>
      <c r="U14" s="243" t="s">
        <v>77</v>
      </c>
    </row>
    <row r="15" spans="1:35" s="1" customFormat="1" ht="6.6" customHeight="1" thickTop="1">
      <c r="A15" s="2"/>
      <c r="B15" s="3"/>
      <c r="C15" s="264"/>
      <c r="D15" s="5"/>
      <c r="E15" s="536"/>
      <c r="F15" s="536"/>
      <c r="G15" s="652"/>
      <c r="H15" s="652"/>
      <c r="I15" s="173"/>
      <c r="J15" s="1253"/>
      <c r="K15" s="173"/>
      <c r="L15" s="173"/>
      <c r="M15" s="173"/>
      <c r="N15" s="173"/>
      <c r="O15" s="1253"/>
      <c r="P15" s="4"/>
      <c r="Q15" s="4"/>
      <c r="R15" s="4"/>
      <c r="S15" s="4"/>
      <c r="T15" s="393"/>
    </row>
    <row r="16" spans="1:35">
      <c r="A16" s="969"/>
      <c r="B16" s="970"/>
      <c r="C16" s="752" t="s">
        <v>59</v>
      </c>
      <c r="D16" s="380"/>
      <c r="E16" s="536"/>
      <c r="F16" s="293"/>
      <c r="G16" s="380"/>
      <c r="H16" s="1201"/>
      <c r="I16" s="70"/>
      <c r="J16" s="70"/>
      <c r="K16" s="70"/>
      <c r="AD16" s="14"/>
      <c r="AE16" s="14"/>
      <c r="AF16" s="14"/>
      <c r="AG16" s="14"/>
      <c r="AH16" s="14"/>
      <c r="AI16" s="14"/>
    </row>
    <row r="17" spans="1:35">
      <c r="A17" s="1259" t="s">
        <v>60</v>
      </c>
      <c r="B17" s="185">
        <v>2059</v>
      </c>
      <c r="C17" s="163" t="s">
        <v>125</v>
      </c>
      <c r="D17" s="380"/>
      <c r="E17" s="293"/>
      <c r="F17" s="293"/>
      <c r="G17" s="380"/>
      <c r="H17" s="1201"/>
      <c r="I17" s="70"/>
      <c r="J17" s="70"/>
      <c r="K17" s="70"/>
      <c r="AD17" s="14"/>
      <c r="AE17" s="14"/>
      <c r="AF17" s="14"/>
      <c r="AG17" s="14"/>
      <c r="AH17" s="14"/>
      <c r="AI17" s="14"/>
    </row>
    <row r="18" spans="1:35">
      <c r="A18" s="200"/>
      <c r="B18" s="187">
        <v>1</v>
      </c>
      <c r="C18" s="164" t="s">
        <v>396</v>
      </c>
      <c r="D18" s="380"/>
      <c r="E18" s="293"/>
      <c r="F18" s="293"/>
      <c r="G18" s="380"/>
      <c r="H18" s="1201"/>
      <c r="I18" s="70"/>
      <c r="J18" s="70"/>
      <c r="K18" s="70"/>
      <c r="AD18" s="14"/>
      <c r="AE18" s="14"/>
      <c r="AF18" s="14"/>
      <c r="AG18" s="14"/>
      <c r="AH18" s="14"/>
      <c r="AI18" s="14"/>
    </row>
    <row r="19" spans="1:35">
      <c r="A19" s="200"/>
      <c r="B19" s="138">
        <v>1.0529999999999999</v>
      </c>
      <c r="C19" s="163" t="s">
        <v>120</v>
      </c>
      <c r="D19" s="380"/>
      <c r="E19" s="293"/>
      <c r="F19" s="293"/>
      <c r="G19" s="380"/>
      <c r="H19" s="1201"/>
      <c r="I19" s="70"/>
      <c r="J19" s="70"/>
      <c r="K19" s="70"/>
      <c r="AD19" s="14"/>
      <c r="AE19" s="14"/>
      <c r="AF19" s="14"/>
      <c r="AG19" s="14"/>
      <c r="AH19" s="14"/>
      <c r="AI19" s="14"/>
    </row>
    <row r="20" spans="1:35">
      <c r="A20" s="200"/>
      <c r="B20" s="628">
        <v>60</v>
      </c>
      <c r="C20" s="164" t="s">
        <v>294</v>
      </c>
      <c r="D20" s="380"/>
      <c r="E20" s="293"/>
      <c r="F20" s="293"/>
      <c r="G20" s="380"/>
      <c r="H20" s="1201"/>
      <c r="I20" s="70"/>
      <c r="J20" s="70"/>
      <c r="K20" s="70"/>
      <c r="AD20" s="14"/>
      <c r="AE20" s="14"/>
      <c r="AF20" s="14"/>
      <c r="AG20" s="14"/>
      <c r="AH20" s="14"/>
      <c r="AI20" s="14"/>
    </row>
    <row r="21" spans="1:35" ht="26.4">
      <c r="A21" s="200"/>
      <c r="B21" s="129" t="s">
        <v>397</v>
      </c>
      <c r="C21" s="164" t="s">
        <v>398</v>
      </c>
      <c r="D21" s="379"/>
      <c r="E21" s="536"/>
      <c r="F21" s="536"/>
      <c r="G21" s="379"/>
      <c r="H21" s="1201"/>
      <c r="I21" s="70"/>
      <c r="J21" s="70"/>
      <c r="K21" s="70"/>
      <c r="AD21" s="14"/>
      <c r="AE21" s="14"/>
      <c r="AF21" s="14"/>
      <c r="AG21" s="14"/>
      <c r="AH21" s="14"/>
      <c r="AI21" s="14"/>
    </row>
    <row r="22" spans="1:35">
      <c r="A22" s="200"/>
      <c r="B22" s="628" t="s">
        <v>399</v>
      </c>
      <c r="C22" s="731" t="s">
        <v>269</v>
      </c>
      <c r="D22" s="379"/>
      <c r="E22" s="270"/>
      <c r="F22" s="640"/>
      <c r="G22" s="981">
        <v>1550</v>
      </c>
      <c r="H22" s="1201" t="s">
        <v>218</v>
      </c>
      <c r="I22" s="70"/>
      <c r="J22" s="70"/>
      <c r="K22" s="70"/>
      <c r="AD22" s="14"/>
      <c r="AE22" s="14"/>
      <c r="AF22" s="14"/>
      <c r="AG22" s="14"/>
      <c r="AH22" s="14"/>
      <c r="AI22" s="14"/>
    </row>
    <row r="23" spans="1:35">
      <c r="A23" s="200" t="s">
        <v>55</v>
      </c>
      <c r="B23" s="628">
        <v>60</v>
      </c>
      <c r="C23" s="164" t="s">
        <v>294</v>
      </c>
      <c r="D23" s="379"/>
      <c r="E23" s="270"/>
      <c r="F23" s="640"/>
      <c r="G23" s="981">
        <f>SUM(G22)</f>
        <v>1550</v>
      </c>
      <c r="H23" s="1202"/>
      <c r="I23" s="70"/>
      <c r="J23" s="70"/>
      <c r="K23" s="70"/>
      <c r="AD23" s="14"/>
      <c r="AE23" s="14"/>
      <c r="AF23" s="14"/>
      <c r="AG23" s="14"/>
      <c r="AH23" s="14"/>
      <c r="AI23" s="14"/>
    </row>
    <row r="24" spans="1:35" s="77" customFormat="1">
      <c r="A24" s="1259" t="s">
        <v>55</v>
      </c>
      <c r="B24" s="138">
        <v>1.0529999999999999</v>
      </c>
      <c r="C24" s="163" t="s">
        <v>120</v>
      </c>
      <c r="D24" s="150"/>
      <c r="E24" s="268"/>
      <c r="F24" s="543"/>
      <c r="G24" s="645">
        <f>+G23</f>
        <v>1550</v>
      </c>
      <c r="H24" s="831"/>
      <c r="I24" s="128"/>
      <c r="J24" s="128"/>
      <c r="K24" s="128"/>
      <c r="L24" s="128"/>
      <c r="M24" s="128"/>
      <c r="N24" s="128"/>
      <c r="O24" s="128"/>
      <c r="P24" s="128"/>
      <c r="Q24" s="128"/>
      <c r="R24" s="128"/>
      <c r="S24" s="128"/>
      <c r="T24" s="128"/>
      <c r="U24" s="128"/>
      <c r="V24" s="128"/>
      <c r="W24" s="128"/>
      <c r="X24" s="128"/>
      <c r="Y24" s="128"/>
      <c r="Z24" s="128"/>
      <c r="AA24" s="128"/>
      <c r="AB24" s="128"/>
      <c r="AC24" s="128"/>
    </row>
    <row r="25" spans="1:35">
      <c r="A25" s="1259" t="s">
        <v>55</v>
      </c>
      <c r="B25" s="187">
        <v>1</v>
      </c>
      <c r="C25" s="164" t="s">
        <v>396</v>
      </c>
      <c r="D25" s="150"/>
      <c r="E25" s="268"/>
      <c r="F25" s="543"/>
      <c r="G25" s="645">
        <f t="shared" ref="G25:G26" si="0">G24</f>
        <v>1550</v>
      </c>
      <c r="H25" s="831"/>
      <c r="I25" s="70"/>
      <c r="J25" s="70"/>
      <c r="K25" s="70"/>
      <c r="AD25" s="14"/>
      <c r="AE25" s="14"/>
      <c r="AF25" s="14"/>
      <c r="AG25" s="14"/>
      <c r="AH25" s="14"/>
      <c r="AI25" s="14"/>
    </row>
    <row r="26" spans="1:35">
      <c r="A26" s="1259" t="s">
        <v>55</v>
      </c>
      <c r="B26" s="185">
        <v>2059</v>
      </c>
      <c r="C26" s="163" t="s">
        <v>125</v>
      </c>
      <c r="D26" s="379"/>
      <c r="E26" s="543"/>
      <c r="F26" s="543"/>
      <c r="G26" s="980">
        <f t="shared" si="0"/>
        <v>1550</v>
      </c>
      <c r="H26" s="1202"/>
      <c r="I26" s="70"/>
      <c r="J26" s="70"/>
      <c r="K26" s="70"/>
      <c r="AD26" s="14"/>
      <c r="AE26" s="14"/>
      <c r="AF26" s="14"/>
      <c r="AG26" s="14"/>
      <c r="AH26" s="14"/>
      <c r="AI26" s="14"/>
    </row>
    <row r="27" spans="1:35">
      <c r="A27" s="1259"/>
      <c r="B27" s="185"/>
      <c r="C27" s="164"/>
      <c r="D27" s="983"/>
      <c r="E27" s="501"/>
      <c r="F27" s="501"/>
      <c r="G27" s="983"/>
      <c r="H27" s="1203"/>
      <c r="I27" s="70"/>
      <c r="J27" s="70"/>
      <c r="K27" s="70"/>
      <c r="AD27" s="14"/>
      <c r="AE27" s="14"/>
      <c r="AF27" s="14"/>
      <c r="AG27" s="14"/>
      <c r="AH27" s="14"/>
      <c r="AI27" s="14"/>
    </row>
    <row r="28" spans="1:35">
      <c r="A28" s="1259" t="s">
        <v>60</v>
      </c>
      <c r="B28" s="971">
        <v>2215</v>
      </c>
      <c r="C28" s="365" t="s">
        <v>146</v>
      </c>
      <c r="D28" s="983"/>
      <c r="E28" s="605"/>
      <c r="F28" s="605"/>
      <c r="G28" s="982"/>
      <c r="H28" s="1203"/>
      <c r="I28" s="70"/>
      <c r="J28" s="70"/>
      <c r="K28" s="70"/>
      <c r="AD28" s="14"/>
      <c r="AE28" s="14"/>
      <c r="AF28" s="14"/>
      <c r="AG28" s="14"/>
      <c r="AH28" s="14"/>
      <c r="AI28" s="14"/>
    </row>
    <row r="29" spans="1:35">
      <c r="A29" s="1259"/>
      <c r="B29" s="972">
        <v>1</v>
      </c>
      <c r="C29" s="973" t="s">
        <v>71</v>
      </c>
      <c r="D29" s="983"/>
      <c r="E29" s="605"/>
      <c r="F29" s="605"/>
      <c r="G29" s="982"/>
      <c r="H29" s="1203"/>
      <c r="I29" s="70"/>
      <c r="J29" s="70"/>
      <c r="K29" s="70"/>
      <c r="AD29" s="14"/>
      <c r="AE29" s="14"/>
      <c r="AF29" s="14"/>
      <c r="AG29" s="14"/>
      <c r="AH29" s="14"/>
      <c r="AI29" s="14"/>
    </row>
    <row r="30" spans="1:35">
      <c r="A30" s="1259"/>
      <c r="B30" s="138">
        <v>1.0009999999999999</v>
      </c>
      <c r="C30" s="365" t="s">
        <v>61</v>
      </c>
      <c r="D30" s="983"/>
      <c r="E30" s="605"/>
      <c r="F30" s="605"/>
      <c r="G30" s="982"/>
      <c r="H30" s="1203"/>
      <c r="I30" s="70"/>
      <c r="J30" s="70"/>
      <c r="K30" s="70"/>
      <c r="AD30" s="14"/>
      <c r="AE30" s="14"/>
      <c r="AF30" s="14"/>
      <c r="AG30" s="14"/>
      <c r="AH30" s="14"/>
      <c r="AI30" s="14"/>
    </row>
    <row r="31" spans="1:35">
      <c r="A31" s="1259"/>
      <c r="B31" s="187">
        <v>34</v>
      </c>
      <c r="C31" s="164" t="s">
        <v>400</v>
      </c>
      <c r="D31" s="983"/>
      <c r="E31" s="605"/>
      <c r="F31" s="605"/>
      <c r="G31" s="982"/>
      <c r="H31" s="1203"/>
      <c r="I31" s="70"/>
      <c r="J31" s="70"/>
      <c r="K31" s="70"/>
      <c r="AD31" s="14"/>
      <c r="AE31" s="14"/>
      <c r="AF31" s="14"/>
      <c r="AG31" s="14"/>
      <c r="AH31" s="14"/>
      <c r="AI31" s="14"/>
    </row>
    <row r="32" spans="1:35">
      <c r="A32" s="1259"/>
      <c r="B32" s="187">
        <v>44</v>
      </c>
      <c r="C32" s="164" t="s">
        <v>62</v>
      </c>
      <c r="D32" s="379"/>
      <c r="E32" s="266"/>
      <c r="F32" s="536"/>
      <c r="G32" s="380"/>
      <c r="H32" s="1201"/>
      <c r="I32" s="70"/>
      <c r="J32" s="70"/>
      <c r="K32" s="70"/>
      <c r="AD32" s="14"/>
      <c r="AE32" s="14"/>
      <c r="AF32" s="14"/>
      <c r="AG32" s="14"/>
      <c r="AH32" s="14"/>
      <c r="AI32" s="14"/>
    </row>
    <row r="33" spans="1:35">
      <c r="A33" s="1259"/>
      <c r="B33" s="974" t="s">
        <v>401</v>
      </c>
      <c r="C33" s="864" t="s">
        <v>269</v>
      </c>
      <c r="D33" s="379"/>
      <c r="E33" s="266"/>
      <c r="F33" s="536"/>
      <c r="G33" s="380">
        <v>411</v>
      </c>
      <c r="H33" s="1201" t="s">
        <v>218</v>
      </c>
      <c r="I33" s="70"/>
      <c r="J33" s="70"/>
      <c r="K33" s="70"/>
      <c r="AD33" s="14"/>
      <c r="AE33" s="14"/>
      <c r="AF33" s="14"/>
      <c r="AG33" s="14"/>
      <c r="AH33" s="14"/>
      <c r="AI33" s="14"/>
    </row>
    <row r="34" spans="1:35">
      <c r="A34" s="1259" t="s">
        <v>55</v>
      </c>
      <c r="B34" s="187">
        <v>44</v>
      </c>
      <c r="C34" s="164" t="s">
        <v>62</v>
      </c>
      <c r="D34" s="292"/>
      <c r="E34" s="315"/>
      <c r="F34" s="316"/>
      <c r="G34" s="315">
        <f>SUM(G33:G33)</f>
        <v>411</v>
      </c>
      <c r="H34" s="1174"/>
      <c r="I34" s="70"/>
      <c r="J34" s="70"/>
      <c r="K34" s="70"/>
      <c r="AD34" s="14"/>
      <c r="AE34" s="14"/>
      <c r="AF34" s="14"/>
      <c r="AG34" s="14"/>
      <c r="AH34" s="14"/>
      <c r="AI34" s="14"/>
    </row>
    <row r="35" spans="1:35">
      <c r="A35" s="1259"/>
      <c r="B35" s="974"/>
      <c r="C35" s="973"/>
      <c r="D35" s="379"/>
      <c r="E35" s="536"/>
      <c r="F35" s="293"/>
      <c r="G35" s="380"/>
      <c r="H35" s="1201"/>
      <c r="I35" s="70"/>
      <c r="J35" s="70"/>
      <c r="K35" s="70"/>
      <c r="AD35" s="14"/>
      <c r="AE35" s="14"/>
      <c r="AF35" s="14"/>
      <c r="AG35" s="14"/>
      <c r="AH35" s="14"/>
      <c r="AI35" s="14"/>
    </row>
    <row r="36" spans="1:35">
      <c r="A36" s="1259"/>
      <c r="B36" s="187">
        <v>54</v>
      </c>
      <c r="C36" s="973" t="s">
        <v>521</v>
      </c>
      <c r="D36" s="379"/>
      <c r="E36" s="536"/>
      <c r="F36" s="536"/>
      <c r="G36" s="379"/>
      <c r="H36" s="1202"/>
      <c r="I36" s="70"/>
      <c r="J36" s="70"/>
      <c r="K36" s="70"/>
      <c r="AD36" s="14"/>
      <c r="AE36" s="14"/>
      <c r="AF36" s="14"/>
      <c r="AG36" s="14"/>
      <c r="AH36" s="14"/>
      <c r="AI36" s="14"/>
    </row>
    <row r="37" spans="1:35">
      <c r="A37" s="1259"/>
      <c r="B37" s="974" t="s">
        <v>522</v>
      </c>
      <c r="C37" s="973" t="s">
        <v>269</v>
      </c>
      <c r="D37" s="379"/>
      <c r="E37" s="270"/>
      <c r="F37" s="640"/>
      <c r="G37" s="981">
        <v>534</v>
      </c>
      <c r="H37" s="1202" t="s">
        <v>218</v>
      </c>
      <c r="I37" s="70"/>
      <c r="J37" s="70"/>
      <c r="K37" s="70"/>
      <c r="AD37" s="14"/>
      <c r="AE37" s="14"/>
      <c r="AF37" s="14"/>
      <c r="AG37" s="14"/>
      <c r="AH37" s="14"/>
      <c r="AI37" s="14"/>
    </row>
    <row r="38" spans="1:35">
      <c r="A38" s="1259" t="s">
        <v>55</v>
      </c>
      <c r="B38" s="187">
        <v>54</v>
      </c>
      <c r="C38" s="973" t="s">
        <v>521</v>
      </c>
      <c r="D38" s="379"/>
      <c r="E38" s="270"/>
      <c r="F38" s="640"/>
      <c r="G38" s="981">
        <f>SUM(G37:G37)</f>
        <v>534</v>
      </c>
      <c r="H38" s="1202"/>
      <c r="I38" s="70"/>
      <c r="J38" s="70"/>
      <c r="K38" s="70"/>
      <c r="AD38" s="14"/>
      <c r="AE38" s="14"/>
      <c r="AF38" s="14"/>
      <c r="AG38" s="14"/>
      <c r="AH38" s="14"/>
      <c r="AI38" s="14"/>
    </row>
    <row r="39" spans="1:35">
      <c r="A39" s="1259" t="s">
        <v>55</v>
      </c>
      <c r="B39" s="187">
        <v>34</v>
      </c>
      <c r="C39" s="164" t="s">
        <v>400</v>
      </c>
      <c r="D39" s="983"/>
      <c r="E39" s="710"/>
      <c r="F39" s="710"/>
      <c r="G39" s="644">
        <f t="shared" ref="G39" si="1">+G34+G38</f>
        <v>945</v>
      </c>
      <c r="H39" s="1203"/>
      <c r="I39" s="70"/>
      <c r="J39" s="70"/>
      <c r="K39" s="70"/>
      <c r="AD39" s="14"/>
      <c r="AE39" s="14"/>
      <c r="AF39" s="14"/>
      <c r="AG39" s="14"/>
      <c r="AH39" s="14"/>
      <c r="AI39" s="14"/>
    </row>
    <row r="40" spans="1:35">
      <c r="A40" s="1259" t="s">
        <v>55</v>
      </c>
      <c r="B40" s="138">
        <v>1.0009999999999999</v>
      </c>
      <c r="C40" s="365" t="s">
        <v>61</v>
      </c>
      <c r="D40" s="379"/>
      <c r="E40" s="1091"/>
      <c r="F40" s="640"/>
      <c r="G40" s="981">
        <f>G39</f>
        <v>945</v>
      </c>
      <c r="H40" s="1201"/>
      <c r="J40" s="137"/>
      <c r="K40" s="70"/>
      <c r="L40" s="137"/>
      <c r="M40" s="137"/>
      <c r="N40" s="137"/>
      <c r="AD40" s="14"/>
      <c r="AE40" s="14"/>
      <c r="AF40" s="14"/>
      <c r="AG40" s="14"/>
      <c r="AH40" s="14"/>
      <c r="AI40" s="14"/>
    </row>
    <row r="41" spans="1:35" ht="9.6" customHeight="1">
      <c r="A41" s="1259"/>
      <c r="B41" s="975"/>
      <c r="C41" s="365"/>
      <c r="D41" s="267"/>
      <c r="E41" s="265"/>
      <c r="F41" s="267"/>
      <c r="G41" s="265"/>
      <c r="H41" s="1163"/>
      <c r="I41" s="70"/>
      <c r="J41" s="70"/>
      <c r="K41" s="70"/>
      <c r="AD41" s="14"/>
      <c r="AE41" s="14"/>
      <c r="AF41" s="14"/>
      <c r="AG41" s="14"/>
      <c r="AH41" s="14"/>
      <c r="AI41" s="14"/>
    </row>
    <row r="42" spans="1:35">
      <c r="A42" s="1259"/>
      <c r="B42" s="138">
        <v>1.101</v>
      </c>
      <c r="C42" s="365" t="s">
        <v>402</v>
      </c>
      <c r="D42" s="983"/>
      <c r="E42" s="292"/>
      <c r="F42" s="501"/>
      <c r="G42" s="983"/>
      <c r="H42" s="1204"/>
      <c r="I42" s="70"/>
      <c r="J42" s="70"/>
      <c r="K42" s="70"/>
      <c r="AD42" s="14"/>
      <c r="AE42" s="14"/>
      <c r="AF42" s="14"/>
      <c r="AG42" s="14"/>
      <c r="AH42" s="14"/>
      <c r="AI42" s="14"/>
    </row>
    <row r="43" spans="1:35">
      <c r="A43" s="1259"/>
      <c r="B43" s="187">
        <v>60</v>
      </c>
      <c r="C43" s="973" t="s">
        <v>120</v>
      </c>
      <c r="D43" s="983"/>
      <c r="E43" s="288"/>
      <c r="F43" s="501"/>
      <c r="G43" s="983"/>
      <c r="H43" s="1204"/>
      <c r="I43" s="70"/>
      <c r="J43" s="70"/>
      <c r="K43" s="70"/>
      <c r="AD43" s="14"/>
      <c r="AE43" s="14"/>
      <c r="AF43" s="14"/>
      <c r="AG43" s="14"/>
      <c r="AH43" s="14"/>
      <c r="AI43" s="14"/>
    </row>
    <row r="44" spans="1:35">
      <c r="A44" s="1259"/>
      <c r="B44" s="187">
        <v>45</v>
      </c>
      <c r="C44" s="973" t="s">
        <v>19</v>
      </c>
      <c r="D44" s="379"/>
      <c r="E44" s="605"/>
      <c r="F44" s="293"/>
      <c r="G44" s="380"/>
      <c r="H44" s="1201"/>
      <c r="I44" s="70"/>
      <c r="J44" s="70"/>
      <c r="K44" s="70"/>
      <c r="AD44" s="14"/>
      <c r="AE44" s="14"/>
      <c r="AF44" s="14"/>
      <c r="AG44" s="14"/>
      <c r="AH44" s="14"/>
      <c r="AI44" s="14"/>
    </row>
    <row r="45" spans="1:35">
      <c r="A45" s="1259"/>
      <c r="B45" s="187" t="s">
        <v>477</v>
      </c>
      <c r="C45" s="973" t="s">
        <v>269</v>
      </c>
      <c r="D45" s="379"/>
      <c r="E45" s="270"/>
      <c r="F45" s="640"/>
      <c r="G45" s="981">
        <v>2300</v>
      </c>
      <c r="H45" s="1202" t="s">
        <v>218</v>
      </c>
      <c r="J45" s="137"/>
      <c r="K45" s="70"/>
      <c r="L45" s="137"/>
      <c r="M45" s="137"/>
      <c r="N45" s="137"/>
      <c r="AD45" s="14"/>
      <c r="AE45" s="14"/>
      <c r="AF45" s="14"/>
      <c r="AG45" s="14"/>
      <c r="AH45" s="14"/>
      <c r="AI45" s="14"/>
    </row>
    <row r="46" spans="1:35">
      <c r="A46" s="1259" t="s">
        <v>55</v>
      </c>
      <c r="B46" s="187">
        <v>45</v>
      </c>
      <c r="C46" s="973" t="s">
        <v>19</v>
      </c>
      <c r="D46" s="983"/>
      <c r="E46" s="313"/>
      <c r="F46" s="385"/>
      <c r="G46" s="1092">
        <f>SUM(G45:G45)</f>
        <v>2300</v>
      </c>
      <c r="H46" s="1204"/>
      <c r="I46" s="70"/>
      <c r="J46" s="70"/>
      <c r="K46" s="70"/>
      <c r="AD46" s="14"/>
      <c r="AE46" s="14"/>
      <c r="AF46" s="14"/>
      <c r="AG46" s="14"/>
      <c r="AH46" s="14"/>
      <c r="AI46" s="14"/>
    </row>
    <row r="47" spans="1:35" ht="9" customHeight="1">
      <c r="A47" s="1259"/>
      <c r="B47" s="187"/>
      <c r="C47" s="973"/>
      <c r="D47" s="983"/>
      <c r="E47" s="501"/>
      <c r="F47" s="501"/>
      <c r="G47" s="380"/>
      <c r="H47" s="1201"/>
      <c r="I47" s="70"/>
      <c r="J47" s="70"/>
      <c r="K47" s="70"/>
      <c r="AD47" s="14"/>
      <c r="AE47" s="14"/>
      <c r="AF47" s="14"/>
      <c r="AG47" s="14"/>
      <c r="AH47" s="14"/>
      <c r="AI47" s="14"/>
    </row>
    <row r="48" spans="1:35">
      <c r="A48" s="1259"/>
      <c r="B48" s="976">
        <v>46</v>
      </c>
      <c r="C48" s="973" t="s">
        <v>20</v>
      </c>
      <c r="D48" s="983"/>
      <c r="E48" s="501"/>
      <c r="F48" s="501"/>
      <c r="G48" s="379"/>
      <c r="H48" s="1202"/>
      <c r="I48" s="70"/>
      <c r="J48" s="70"/>
      <c r="K48" s="70"/>
      <c r="AD48" s="14"/>
      <c r="AE48" s="14"/>
      <c r="AF48" s="14"/>
      <c r="AG48" s="14"/>
      <c r="AH48" s="14"/>
      <c r="AI48" s="14"/>
    </row>
    <row r="49" spans="1:35">
      <c r="A49" s="1259"/>
      <c r="B49" s="187" t="s">
        <v>489</v>
      </c>
      <c r="C49" s="864" t="s">
        <v>269</v>
      </c>
      <c r="D49" s="379"/>
      <c r="E49" s="270"/>
      <c r="F49" s="640"/>
      <c r="G49" s="981">
        <v>5755</v>
      </c>
      <c r="H49" s="1202" t="s">
        <v>218</v>
      </c>
      <c r="J49" s="137"/>
      <c r="K49" s="70"/>
      <c r="L49" s="137"/>
      <c r="M49" s="137"/>
      <c r="N49" s="137"/>
      <c r="AD49" s="14"/>
      <c r="AE49" s="14"/>
      <c r="AF49" s="14"/>
      <c r="AG49" s="14"/>
      <c r="AH49" s="14"/>
      <c r="AI49" s="14"/>
    </row>
    <row r="50" spans="1:35">
      <c r="A50" s="1259" t="s">
        <v>55</v>
      </c>
      <c r="B50" s="976">
        <v>46</v>
      </c>
      <c r="C50" s="973" t="s">
        <v>20</v>
      </c>
      <c r="D50" s="983"/>
      <c r="E50" s="313"/>
      <c r="F50" s="385"/>
      <c r="G50" s="1092">
        <f>SUM(G49:G49)</f>
        <v>5755</v>
      </c>
      <c r="H50" s="1204"/>
      <c r="I50" s="70"/>
      <c r="J50" s="70"/>
      <c r="K50" s="70"/>
      <c r="AD50" s="14"/>
      <c r="AE50" s="14"/>
      <c r="AF50" s="14"/>
      <c r="AG50" s="14"/>
      <c r="AH50" s="14"/>
      <c r="AI50" s="14"/>
    </row>
    <row r="51" spans="1:35">
      <c r="A51" s="1259"/>
      <c r="B51" s="974"/>
      <c r="C51" s="973"/>
      <c r="D51" s="265"/>
      <c r="E51" s="265"/>
      <c r="F51" s="267"/>
      <c r="G51" s="265"/>
      <c r="H51" s="1163"/>
      <c r="I51" s="70"/>
      <c r="J51" s="70"/>
      <c r="K51" s="70"/>
      <c r="AD51" s="14"/>
      <c r="AE51" s="14"/>
      <c r="AF51" s="14"/>
      <c r="AG51" s="14"/>
      <c r="AH51" s="14"/>
      <c r="AI51" s="14"/>
    </row>
    <row r="52" spans="1:35">
      <c r="A52" s="1259"/>
      <c r="B52" s="976">
        <v>48</v>
      </c>
      <c r="C52" s="973" t="s">
        <v>22</v>
      </c>
      <c r="D52" s="379"/>
      <c r="E52" s="265"/>
      <c r="F52" s="536"/>
      <c r="G52" s="379"/>
      <c r="H52" s="1202"/>
      <c r="I52" s="70"/>
      <c r="J52" s="70"/>
      <c r="K52" s="70"/>
      <c r="AD52" s="14"/>
      <c r="AE52" s="14"/>
      <c r="AF52" s="14"/>
      <c r="AG52" s="14"/>
      <c r="AH52" s="14"/>
      <c r="AI52" s="14"/>
    </row>
    <row r="53" spans="1:35">
      <c r="A53" s="1259"/>
      <c r="B53" s="187" t="s">
        <v>490</v>
      </c>
      <c r="C53" s="973" t="s">
        <v>269</v>
      </c>
      <c r="D53" s="379"/>
      <c r="E53" s="270"/>
      <c r="F53" s="640"/>
      <c r="G53" s="981">
        <v>2755</v>
      </c>
      <c r="H53" s="1202" t="s">
        <v>218</v>
      </c>
      <c r="I53" s="70"/>
      <c r="J53" s="70"/>
      <c r="K53" s="70"/>
      <c r="AD53" s="14"/>
      <c r="AE53" s="14"/>
      <c r="AF53" s="14"/>
      <c r="AG53" s="14"/>
      <c r="AH53" s="14"/>
      <c r="AI53" s="14"/>
    </row>
    <row r="54" spans="1:35">
      <c r="A54" s="1259" t="s">
        <v>55</v>
      </c>
      <c r="B54" s="976">
        <v>48</v>
      </c>
      <c r="C54" s="973" t="s">
        <v>22</v>
      </c>
      <c r="D54" s="379"/>
      <c r="E54" s="269"/>
      <c r="F54" s="640"/>
      <c r="G54" s="981">
        <f t="shared" ref="G54" si="2">SUM(G53:G53)</f>
        <v>2755</v>
      </c>
      <c r="H54" s="1202"/>
      <c r="I54" s="70"/>
      <c r="J54" s="70"/>
      <c r="K54" s="70"/>
      <c r="AD54" s="14"/>
      <c r="AE54" s="14"/>
      <c r="AF54" s="14"/>
      <c r="AG54" s="14"/>
      <c r="AH54" s="14"/>
      <c r="AI54" s="14"/>
    </row>
    <row r="55" spans="1:35">
      <c r="A55" s="1259" t="s">
        <v>55</v>
      </c>
      <c r="B55" s="187">
        <v>60</v>
      </c>
      <c r="C55" s="973" t="s">
        <v>120</v>
      </c>
      <c r="D55" s="379"/>
      <c r="E55" s="271"/>
      <c r="F55" s="543"/>
      <c r="G55" s="980">
        <f>G54+G50+G46</f>
        <v>10810</v>
      </c>
      <c r="H55" s="1202"/>
      <c r="I55" s="70"/>
      <c r="J55" s="70"/>
      <c r="K55" s="70"/>
      <c r="AD55" s="14"/>
      <c r="AE55" s="14"/>
      <c r="AF55" s="14"/>
      <c r="AG55" s="14"/>
      <c r="AH55" s="14"/>
      <c r="AI55" s="14"/>
    </row>
    <row r="56" spans="1:35">
      <c r="A56" s="1295" t="s">
        <v>55</v>
      </c>
      <c r="B56" s="138">
        <v>1.101</v>
      </c>
      <c r="C56" s="365" t="s">
        <v>402</v>
      </c>
      <c r="D56" s="379"/>
      <c r="E56" s="271"/>
      <c r="F56" s="543"/>
      <c r="G56" s="980">
        <f>G55</f>
        <v>10810</v>
      </c>
      <c r="H56" s="1202"/>
      <c r="I56" s="70"/>
      <c r="J56" s="70"/>
      <c r="K56" s="70"/>
      <c r="AD56" s="14"/>
      <c r="AE56" s="14"/>
      <c r="AF56" s="14"/>
      <c r="AG56" s="14"/>
      <c r="AH56" s="14"/>
      <c r="AI56" s="14"/>
    </row>
    <row r="57" spans="1:35">
      <c r="A57" s="1199" t="s">
        <v>55</v>
      </c>
      <c r="B57" s="1403">
        <v>1</v>
      </c>
      <c r="C57" s="1404" t="s">
        <v>71</v>
      </c>
      <c r="D57" s="981"/>
      <c r="E57" s="271"/>
      <c r="F57" s="543"/>
      <c r="G57" s="980">
        <f>G34+G38+G45+G49+G53</f>
        <v>11755</v>
      </c>
      <c r="H57" s="1202"/>
      <c r="I57" s="70"/>
      <c r="J57" s="70"/>
      <c r="K57" s="70"/>
      <c r="AD57" s="14"/>
      <c r="AE57" s="14"/>
      <c r="AF57" s="14"/>
      <c r="AG57" s="14"/>
      <c r="AH57" s="14"/>
      <c r="AI57" s="14"/>
    </row>
    <row r="58" spans="1:35" ht="7.2" customHeight="1">
      <c r="A58" s="1259"/>
      <c r="B58" s="972"/>
      <c r="C58" s="973"/>
      <c r="D58" s="379"/>
      <c r="E58" s="267"/>
      <c r="F58" s="536"/>
      <c r="G58" s="379"/>
      <c r="H58" s="1202"/>
      <c r="I58" s="70"/>
      <c r="J58" s="70"/>
      <c r="K58" s="70"/>
      <c r="AD58" s="14"/>
      <c r="AE58" s="14"/>
      <c r="AF58" s="14"/>
      <c r="AG58" s="14"/>
      <c r="AH58" s="14"/>
      <c r="AI58" s="14"/>
    </row>
    <row r="59" spans="1:35">
      <c r="A59" s="1259"/>
      <c r="B59" s="972">
        <v>2</v>
      </c>
      <c r="C59" s="973" t="s">
        <v>185</v>
      </c>
      <c r="D59" s="265"/>
      <c r="E59" s="265"/>
      <c r="F59" s="267"/>
      <c r="G59" s="379"/>
      <c r="H59" s="1202"/>
      <c r="I59" s="70"/>
      <c r="J59" s="70"/>
      <c r="K59" s="70"/>
      <c r="L59" s="137"/>
      <c r="M59" s="137"/>
      <c r="N59" s="137"/>
      <c r="AD59" s="14"/>
      <c r="AE59" s="14"/>
      <c r="AF59" s="14"/>
      <c r="AG59" s="14"/>
      <c r="AH59" s="14"/>
      <c r="AI59" s="14"/>
    </row>
    <row r="60" spans="1:35">
      <c r="A60" s="1259"/>
      <c r="B60" s="138">
        <v>2.1070000000000002</v>
      </c>
      <c r="C60" s="365" t="s">
        <v>403</v>
      </c>
      <c r="D60" s="265"/>
      <c r="E60" s="265"/>
      <c r="F60" s="267"/>
      <c r="G60" s="379"/>
      <c r="H60" s="1202"/>
      <c r="I60" s="70"/>
      <c r="J60" s="70"/>
      <c r="K60" s="70"/>
      <c r="AD60" s="14"/>
      <c r="AE60" s="14"/>
      <c r="AF60" s="14"/>
      <c r="AG60" s="14"/>
      <c r="AH60" s="14"/>
      <c r="AI60" s="14"/>
    </row>
    <row r="61" spans="1:35">
      <c r="A61" s="1259"/>
      <c r="B61" s="187">
        <v>45</v>
      </c>
      <c r="C61" s="973" t="s">
        <v>19</v>
      </c>
      <c r="D61" s="265"/>
      <c r="E61" s="265"/>
      <c r="F61" s="267"/>
      <c r="G61" s="379"/>
      <c r="H61" s="1202"/>
      <c r="I61" s="70"/>
      <c r="J61" s="70"/>
      <c r="K61" s="70"/>
      <c r="AD61" s="14"/>
      <c r="AE61" s="14"/>
      <c r="AF61" s="14"/>
      <c r="AG61" s="14"/>
      <c r="AH61" s="14"/>
      <c r="AI61" s="14"/>
    </row>
    <row r="62" spans="1:35">
      <c r="A62" s="1259"/>
      <c r="B62" s="187" t="s">
        <v>477</v>
      </c>
      <c r="C62" s="973" t="s">
        <v>269</v>
      </c>
      <c r="D62" s="379"/>
      <c r="E62" s="981"/>
      <c r="F62" s="640"/>
      <c r="G62" s="981">
        <v>750</v>
      </c>
      <c r="H62" s="1202" t="s">
        <v>218</v>
      </c>
      <c r="I62" s="70"/>
      <c r="J62" s="70"/>
      <c r="K62" s="70"/>
      <c r="AD62" s="14"/>
      <c r="AE62" s="14"/>
      <c r="AF62" s="14"/>
      <c r="AG62" s="14"/>
      <c r="AH62" s="14"/>
      <c r="AI62" s="14"/>
    </row>
    <row r="63" spans="1:35">
      <c r="A63" s="1259" t="s">
        <v>55</v>
      </c>
      <c r="B63" s="187">
        <v>60</v>
      </c>
      <c r="C63" s="973" t="s">
        <v>120</v>
      </c>
      <c r="D63" s="379"/>
      <c r="E63" s="640"/>
      <c r="F63" s="640"/>
      <c r="G63" s="981">
        <f t="shared" ref="G63" si="3">SUM(G62:G62)</f>
        <v>750</v>
      </c>
      <c r="H63" s="1202"/>
      <c r="I63" s="70"/>
      <c r="J63" s="70"/>
      <c r="K63" s="70"/>
      <c r="AD63" s="14"/>
      <c r="AE63" s="14"/>
      <c r="AF63" s="14"/>
      <c r="AG63" s="14"/>
      <c r="AH63" s="14"/>
      <c r="AI63" s="14"/>
    </row>
    <row r="64" spans="1:35">
      <c r="A64" s="1259" t="s">
        <v>55</v>
      </c>
      <c r="B64" s="138">
        <v>2.1070000000000002</v>
      </c>
      <c r="C64" s="365" t="s">
        <v>403</v>
      </c>
      <c r="D64" s="379"/>
      <c r="E64" s="640"/>
      <c r="F64" s="640"/>
      <c r="G64" s="981">
        <f t="shared" ref="G64:G65" si="4">G63</f>
        <v>750</v>
      </c>
      <c r="H64" s="1201"/>
      <c r="I64" s="70"/>
      <c r="J64" s="70"/>
      <c r="K64" s="70"/>
      <c r="AD64" s="14"/>
      <c r="AE64" s="14"/>
      <c r="AF64" s="14"/>
      <c r="AG64" s="14"/>
      <c r="AH64" s="14"/>
      <c r="AI64" s="14"/>
    </row>
    <row r="65" spans="1:35">
      <c r="A65" s="1259" t="s">
        <v>55</v>
      </c>
      <c r="B65" s="972">
        <v>2</v>
      </c>
      <c r="C65" s="973" t="s">
        <v>185</v>
      </c>
      <c r="D65" s="379"/>
      <c r="E65" s="640"/>
      <c r="F65" s="640"/>
      <c r="G65" s="981">
        <f t="shared" si="4"/>
        <v>750</v>
      </c>
      <c r="H65" s="1201"/>
      <c r="I65" s="70"/>
      <c r="J65" s="70"/>
      <c r="K65" s="70"/>
      <c r="AD65" s="14"/>
      <c r="AE65" s="14"/>
      <c r="AF65" s="14"/>
      <c r="AG65" s="14"/>
      <c r="AH65" s="14"/>
      <c r="AI65" s="14"/>
    </row>
    <row r="66" spans="1:35">
      <c r="A66" s="1259" t="s">
        <v>55</v>
      </c>
      <c r="B66" s="971">
        <v>2215</v>
      </c>
      <c r="C66" s="365" t="s">
        <v>146</v>
      </c>
      <c r="D66" s="379"/>
      <c r="E66" s="640"/>
      <c r="F66" s="640"/>
      <c r="G66" s="981">
        <f>G57+G65</f>
        <v>12505</v>
      </c>
      <c r="H66" s="1201"/>
      <c r="I66" s="70"/>
      <c r="J66" s="70"/>
      <c r="K66" s="70"/>
      <c r="AD66" s="14"/>
      <c r="AE66" s="14"/>
      <c r="AF66" s="14"/>
      <c r="AG66" s="14"/>
      <c r="AH66" s="14"/>
      <c r="AI66" s="14"/>
    </row>
    <row r="67" spans="1:35">
      <c r="A67" s="1259"/>
      <c r="B67" s="971"/>
      <c r="C67" s="365"/>
      <c r="D67" s="379"/>
      <c r="E67" s="293"/>
      <c r="F67" s="293"/>
      <c r="G67" s="380"/>
      <c r="H67" s="1201"/>
      <c r="I67" s="70"/>
      <c r="J67" s="70"/>
      <c r="K67" s="70"/>
      <c r="AD67" s="14"/>
      <c r="AE67" s="14"/>
      <c r="AF67" s="14"/>
      <c r="AG67" s="14"/>
      <c r="AH67" s="14"/>
      <c r="AI67" s="14"/>
    </row>
    <row r="68" spans="1:35">
      <c r="A68" s="1259" t="s">
        <v>60</v>
      </c>
      <c r="B68" s="185">
        <v>2216</v>
      </c>
      <c r="C68" s="163" t="s">
        <v>168</v>
      </c>
      <c r="D68" s="379"/>
      <c r="E68" s="293"/>
      <c r="F68" s="293"/>
      <c r="G68" s="380"/>
      <c r="H68" s="1201"/>
      <c r="I68" s="70"/>
      <c r="J68" s="70"/>
      <c r="K68" s="70"/>
      <c r="AD68" s="14"/>
      <c r="AE68" s="14"/>
      <c r="AF68" s="14"/>
      <c r="AG68" s="14"/>
      <c r="AH68" s="14"/>
      <c r="AI68" s="14"/>
    </row>
    <row r="69" spans="1:35">
      <c r="A69" s="1259"/>
      <c r="B69" s="668">
        <v>5</v>
      </c>
      <c r="C69" s="164" t="s">
        <v>297</v>
      </c>
      <c r="D69" s="379"/>
      <c r="E69" s="265"/>
      <c r="F69" s="536"/>
      <c r="G69" s="379"/>
      <c r="H69" s="1201"/>
      <c r="I69" s="70"/>
      <c r="J69" s="70"/>
      <c r="K69" s="70"/>
      <c r="AD69" s="14"/>
      <c r="AE69" s="14"/>
      <c r="AF69" s="14"/>
      <c r="AG69" s="14"/>
      <c r="AH69" s="14"/>
      <c r="AI69" s="14"/>
    </row>
    <row r="70" spans="1:35">
      <c r="A70" s="1259"/>
      <c r="B70" s="138">
        <v>5.0529999999999999</v>
      </c>
      <c r="C70" s="163" t="s">
        <v>120</v>
      </c>
      <c r="D70" s="379"/>
      <c r="E70" s="265"/>
      <c r="F70" s="536"/>
      <c r="G70" s="379"/>
      <c r="H70" s="1202"/>
      <c r="I70" s="70"/>
      <c r="J70" s="70"/>
      <c r="K70" s="70"/>
      <c r="AD70" s="14"/>
      <c r="AE70" s="14"/>
      <c r="AF70" s="14"/>
      <c r="AG70" s="14"/>
      <c r="AH70" s="14"/>
      <c r="AI70" s="14"/>
    </row>
    <row r="71" spans="1:35">
      <c r="A71" s="1259"/>
      <c r="B71" s="628">
        <v>60</v>
      </c>
      <c r="C71" s="164" t="s">
        <v>311</v>
      </c>
      <c r="D71" s="379"/>
      <c r="E71" s="536"/>
      <c r="F71" s="536"/>
      <c r="G71" s="379"/>
      <c r="H71" s="1202"/>
      <c r="I71" s="70"/>
      <c r="J71" s="70"/>
      <c r="K71" s="70"/>
      <c r="AD71" s="14"/>
      <c r="AE71" s="14"/>
      <c r="AF71" s="14"/>
      <c r="AG71" s="14"/>
      <c r="AH71" s="14"/>
      <c r="AI71" s="14"/>
    </row>
    <row r="72" spans="1:35" ht="28.2" customHeight="1">
      <c r="A72" s="1259"/>
      <c r="B72" s="188">
        <v>85</v>
      </c>
      <c r="C72" s="164" t="s">
        <v>404</v>
      </c>
      <c r="D72" s="379"/>
      <c r="E72" s="293"/>
      <c r="F72" s="293"/>
      <c r="G72" s="380"/>
      <c r="H72" s="1201"/>
      <c r="I72" s="70"/>
      <c r="J72" s="70"/>
      <c r="K72" s="70"/>
      <c r="AD72" s="14"/>
      <c r="AE72" s="14"/>
      <c r="AF72" s="14"/>
      <c r="AG72" s="14"/>
      <c r="AH72" s="14"/>
      <c r="AI72" s="14"/>
    </row>
    <row r="73" spans="1:35">
      <c r="A73" s="1259"/>
      <c r="B73" s="628" t="s">
        <v>395</v>
      </c>
      <c r="C73" s="164" t="s">
        <v>269</v>
      </c>
      <c r="D73" s="379"/>
      <c r="E73" s="640"/>
      <c r="F73" s="640"/>
      <c r="G73" s="981">
        <v>600</v>
      </c>
      <c r="H73" s="1202" t="s">
        <v>218</v>
      </c>
      <c r="I73" s="70"/>
      <c r="J73" s="70"/>
      <c r="K73" s="70"/>
      <c r="AD73" s="14"/>
      <c r="AE73" s="14"/>
      <c r="AF73" s="14"/>
      <c r="AG73" s="14"/>
      <c r="AH73" s="14"/>
      <c r="AI73" s="14"/>
    </row>
    <row r="74" spans="1:35">
      <c r="A74" s="1259" t="s">
        <v>55</v>
      </c>
      <c r="B74" s="628">
        <v>60</v>
      </c>
      <c r="C74" s="164" t="s">
        <v>311</v>
      </c>
      <c r="D74" s="379"/>
      <c r="E74" s="270"/>
      <c r="F74" s="640"/>
      <c r="G74" s="981">
        <f t="shared" ref="G74" si="5">SUM(G73:G73)</f>
        <v>600</v>
      </c>
      <c r="H74" s="1202"/>
      <c r="I74" s="70"/>
      <c r="J74" s="70"/>
      <c r="K74" s="70"/>
      <c r="AD74" s="14"/>
      <c r="AE74" s="14"/>
      <c r="AF74" s="14"/>
      <c r="AG74" s="14"/>
      <c r="AH74" s="14"/>
      <c r="AI74" s="14"/>
    </row>
    <row r="75" spans="1:35">
      <c r="A75" s="1259" t="s">
        <v>55</v>
      </c>
      <c r="B75" s="138">
        <v>5.0529999999999999</v>
      </c>
      <c r="C75" s="163" t="s">
        <v>120</v>
      </c>
      <c r="D75" s="379"/>
      <c r="E75" s="543"/>
      <c r="F75" s="543"/>
      <c r="G75" s="980">
        <f>G74</f>
        <v>600</v>
      </c>
      <c r="H75" s="1202"/>
      <c r="I75" s="70"/>
      <c r="J75" s="70"/>
      <c r="K75" s="70"/>
      <c r="AD75" s="14"/>
      <c r="AE75" s="14"/>
      <c r="AF75" s="14"/>
      <c r="AG75" s="14"/>
      <c r="AH75" s="14"/>
      <c r="AI75" s="14"/>
    </row>
    <row r="76" spans="1:35">
      <c r="A76" s="1259" t="s">
        <v>55</v>
      </c>
      <c r="B76" s="668">
        <v>5</v>
      </c>
      <c r="C76" s="164" t="s">
        <v>297</v>
      </c>
      <c r="D76" s="379"/>
      <c r="E76" s="543"/>
      <c r="F76" s="543"/>
      <c r="G76" s="980">
        <f>G75</f>
        <v>600</v>
      </c>
      <c r="H76" s="1201"/>
      <c r="I76" s="70"/>
      <c r="J76" s="70"/>
      <c r="K76" s="70"/>
      <c r="AD76" s="14"/>
      <c r="AE76" s="14"/>
      <c r="AF76" s="14"/>
      <c r="AG76" s="14"/>
      <c r="AH76" s="14"/>
      <c r="AI76" s="14"/>
    </row>
    <row r="77" spans="1:35">
      <c r="A77" s="1259" t="s">
        <v>55</v>
      </c>
      <c r="B77" s="185">
        <v>2216</v>
      </c>
      <c r="C77" s="163" t="s">
        <v>168</v>
      </c>
      <c r="D77" s="982"/>
      <c r="E77" s="605"/>
      <c r="F77" s="605"/>
      <c r="G77" s="982">
        <f>G76</f>
        <v>600</v>
      </c>
      <c r="H77" s="1203"/>
      <c r="I77" s="70"/>
      <c r="J77" s="70"/>
      <c r="K77" s="70"/>
      <c r="AD77" s="14"/>
      <c r="AE77" s="14"/>
      <c r="AF77" s="14"/>
      <c r="AG77" s="14"/>
      <c r="AH77" s="14"/>
      <c r="AI77" s="14"/>
    </row>
    <row r="78" spans="1:35">
      <c r="A78" s="977" t="s">
        <v>55</v>
      </c>
      <c r="B78" s="978"/>
      <c r="C78" s="382" t="s">
        <v>59</v>
      </c>
      <c r="D78" s="984"/>
      <c r="E78" s="710"/>
      <c r="F78" s="710"/>
      <c r="G78" s="984">
        <f>G77+G66+G26</f>
        <v>14655</v>
      </c>
      <c r="H78" s="1203"/>
      <c r="I78" s="70"/>
      <c r="J78" s="70"/>
      <c r="K78" s="70"/>
      <c r="AD78" s="14"/>
      <c r="AE78" s="14"/>
      <c r="AF78" s="14"/>
      <c r="AG78" s="14"/>
      <c r="AH78" s="14"/>
      <c r="AI78" s="14"/>
    </row>
    <row r="79" spans="1:35">
      <c r="A79" s="1259"/>
      <c r="B79" s="979"/>
      <c r="C79" s="365"/>
      <c r="D79" s="983"/>
      <c r="E79" s="605"/>
      <c r="F79" s="501"/>
      <c r="G79" s="982"/>
      <c r="H79" s="1203"/>
      <c r="I79" s="70"/>
      <c r="J79" s="70"/>
      <c r="K79" s="70"/>
      <c r="AD79" s="14"/>
      <c r="AE79" s="14"/>
      <c r="AF79" s="14"/>
      <c r="AG79" s="14"/>
      <c r="AH79" s="14"/>
      <c r="AI79" s="14"/>
    </row>
    <row r="80" spans="1:35">
      <c r="A80" s="1259"/>
      <c r="B80" s="979"/>
      <c r="C80" s="365" t="s">
        <v>18</v>
      </c>
      <c r="D80" s="379"/>
      <c r="E80" s="536"/>
      <c r="F80" s="536"/>
      <c r="G80" s="379"/>
      <c r="H80" s="1202"/>
      <c r="I80" s="70"/>
      <c r="J80" s="70"/>
      <c r="K80" s="70"/>
      <c r="AD80" s="14"/>
      <c r="AE80" s="14"/>
      <c r="AF80" s="14"/>
      <c r="AG80" s="14"/>
      <c r="AH80" s="14"/>
      <c r="AI80" s="14"/>
    </row>
    <row r="81" spans="1:35" ht="26.4">
      <c r="A81" s="1259" t="s">
        <v>60</v>
      </c>
      <c r="B81" s="971">
        <v>4215</v>
      </c>
      <c r="C81" s="365" t="s">
        <v>147</v>
      </c>
      <c r="D81" s="267"/>
      <c r="E81" s="265"/>
      <c r="F81" s="267"/>
      <c r="G81" s="265"/>
      <c r="H81" s="1163"/>
      <c r="I81" s="70"/>
      <c r="J81" s="70"/>
      <c r="K81" s="70"/>
      <c r="AD81" s="14"/>
      <c r="AE81" s="14"/>
      <c r="AF81" s="14"/>
      <c r="AG81" s="14"/>
      <c r="AH81" s="14"/>
      <c r="AI81" s="14"/>
    </row>
    <row r="82" spans="1:35">
      <c r="A82" s="1259"/>
      <c r="B82" s="972">
        <v>1</v>
      </c>
      <c r="C82" s="973" t="s">
        <v>71</v>
      </c>
      <c r="D82" s="267"/>
      <c r="E82" s="265"/>
      <c r="F82" s="267"/>
      <c r="G82" s="267"/>
      <c r="H82" s="516"/>
      <c r="I82" s="985"/>
      <c r="J82" s="985"/>
      <c r="K82" s="70"/>
      <c r="AD82" s="14"/>
      <c r="AE82" s="14"/>
      <c r="AF82" s="14"/>
      <c r="AG82" s="14"/>
      <c r="AH82" s="14"/>
      <c r="AI82" s="14"/>
    </row>
    <row r="83" spans="1:35">
      <c r="A83" s="1259"/>
      <c r="B83" s="138">
        <v>1.101</v>
      </c>
      <c r="C83" s="365" t="s">
        <v>184</v>
      </c>
      <c r="D83" s="267"/>
      <c r="E83" s="265"/>
      <c r="F83" s="267"/>
      <c r="G83" s="267"/>
      <c r="H83" s="516"/>
      <c r="I83" s="70"/>
      <c r="J83" s="70"/>
      <c r="K83" s="70"/>
      <c r="AD83" s="14"/>
      <c r="AE83" s="14"/>
      <c r="AF83" s="14"/>
      <c r="AG83" s="14"/>
      <c r="AH83" s="14"/>
      <c r="AI83" s="14"/>
    </row>
    <row r="84" spans="1:35">
      <c r="A84" s="1259"/>
      <c r="B84" s="628">
        <v>70</v>
      </c>
      <c r="C84" s="164" t="s">
        <v>612</v>
      </c>
      <c r="D84" s="267"/>
      <c r="E84" s="265"/>
      <c r="F84" s="267"/>
      <c r="G84" s="267"/>
      <c r="H84" s="516"/>
      <c r="I84" s="70"/>
      <c r="J84" s="70"/>
      <c r="K84" s="70"/>
      <c r="AD84" s="14"/>
      <c r="AE84" s="14"/>
      <c r="AF84" s="14"/>
      <c r="AG84" s="14"/>
      <c r="AH84" s="14"/>
      <c r="AI84" s="14"/>
    </row>
    <row r="85" spans="1:35">
      <c r="A85" s="1259"/>
      <c r="B85" s="628" t="s">
        <v>613</v>
      </c>
      <c r="C85" s="164" t="s">
        <v>614</v>
      </c>
      <c r="D85" s="267"/>
      <c r="E85" s="265"/>
      <c r="F85" s="267"/>
      <c r="G85" s="265">
        <v>11026</v>
      </c>
      <c r="H85" s="516" t="s">
        <v>219</v>
      </c>
      <c r="I85" s="70"/>
      <c r="J85" s="70"/>
      <c r="K85" s="70"/>
      <c r="AD85" s="14"/>
      <c r="AE85" s="14"/>
      <c r="AF85" s="14"/>
      <c r="AG85" s="14"/>
      <c r="AH85" s="14"/>
      <c r="AI85" s="14"/>
    </row>
    <row r="86" spans="1:35">
      <c r="A86" s="1259" t="s">
        <v>55</v>
      </c>
      <c r="B86" s="628">
        <v>70</v>
      </c>
      <c r="C86" s="164" t="s">
        <v>612</v>
      </c>
      <c r="D86" s="267"/>
      <c r="E86" s="268"/>
      <c r="F86" s="271"/>
      <c r="G86" s="268">
        <f>G85</f>
        <v>11026</v>
      </c>
      <c r="H86" s="516"/>
      <c r="I86" s="70"/>
      <c r="J86" s="70"/>
      <c r="K86" s="70"/>
      <c r="AD86" s="14"/>
      <c r="AE86" s="14"/>
      <c r="AF86" s="14"/>
      <c r="AG86" s="14"/>
      <c r="AH86" s="14"/>
      <c r="AI86" s="14"/>
    </row>
    <row r="87" spans="1:35">
      <c r="A87" s="1259"/>
      <c r="B87" s="628"/>
      <c r="C87" s="164"/>
      <c r="D87" s="267"/>
      <c r="E87" s="265"/>
      <c r="F87" s="267"/>
      <c r="G87" s="267"/>
      <c r="H87" s="516"/>
      <c r="I87" s="70"/>
      <c r="J87" s="70"/>
      <c r="K87" s="70"/>
      <c r="AD87" s="14"/>
      <c r="AE87" s="14"/>
      <c r="AF87" s="14"/>
      <c r="AG87" s="14"/>
      <c r="AH87" s="14"/>
      <c r="AI87" s="14"/>
    </row>
    <row r="88" spans="1:35">
      <c r="A88" s="1259"/>
      <c r="B88" s="972">
        <v>74</v>
      </c>
      <c r="C88" s="973" t="s">
        <v>188</v>
      </c>
      <c r="D88" s="267"/>
      <c r="E88" s="265"/>
      <c r="F88" s="267"/>
      <c r="G88" s="265"/>
      <c r="H88" s="1163"/>
      <c r="I88" s="70"/>
      <c r="J88" s="70"/>
      <c r="K88" s="70"/>
      <c r="AD88" s="14"/>
      <c r="AE88" s="14"/>
      <c r="AF88" s="14"/>
      <c r="AG88" s="14"/>
      <c r="AH88" s="14"/>
      <c r="AI88" s="14"/>
    </row>
    <row r="89" spans="1:35" ht="39.6">
      <c r="A89" s="473" t="s">
        <v>221</v>
      </c>
      <c r="B89" s="1297" t="s">
        <v>615</v>
      </c>
      <c r="C89" s="973" t="s">
        <v>634</v>
      </c>
      <c r="D89" s="1295"/>
      <c r="E89" s="1199"/>
      <c r="F89" s="1199"/>
      <c r="G89" s="1405">
        <v>100000</v>
      </c>
      <c r="H89" s="1406" t="s">
        <v>228</v>
      </c>
      <c r="I89" s="70"/>
      <c r="J89" s="70"/>
      <c r="K89" s="70"/>
      <c r="AE89" s="14"/>
      <c r="AF89" s="14"/>
      <c r="AG89" s="14"/>
      <c r="AH89" s="14"/>
      <c r="AI89" s="14"/>
    </row>
    <row r="90" spans="1:35">
      <c r="A90" s="1259" t="s">
        <v>55</v>
      </c>
      <c r="B90" s="972">
        <v>74</v>
      </c>
      <c r="C90" s="973" t="s">
        <v>188</v>
      </c>
      <c r="D90" s="1295"/>
      <c r="E90" s="1199"/>
      <c r="F90" s="1199"/>
      <c r="G90" s="1200">
        <f>SUM(G89:G89)</f>
        <v>100000</v>
      </c>
      <c r="H90" s="473"/>
      <c r="I90" s="70"/>
      <c r="J90" s="70"/>
      <c r="K90" s="70"/>
      <c r="AE90" s="14"/>
      <c r="AF90" s="14"/>
      <c r="AG90" s="14"/>
      <c r="AH90" s="14"/>
      <c r="AI90" s="14"/>
    </row>
    <row r="91" spans="1:35">
      <c r="A91" s="1259" t="s">
        <v>55</v>
      </c>
      <c r="B91" s="138">
        <v>1.101</v>
      </c>
      <c r="C91" s="365" t="s">
        <v>184</v>
      </c>
      <c r="D91" s="1295"/>
      <c r="E91" s="1199"/>
      <c r="F91" s="1199"/>
      <c r="G91" s="1200">
        <f>G90+G86</f>
        <v>111026</v>
      </c>
      <c r="H91" s="473"/>
      <c r="I91" s="383"/>
      <c r="J91" s="383"/>
      <c r="K91" s="381"/>
    </row>
    <row r="92" spans="1:35" ht="26.4">
      <c r="A92" s="1259" t="s">
        <v>55</v>
      </c>
      <c r="B92" s="971">
        <v>4215</v>
      </c>
      <c r="C92" s="365" t="s">
        <v>147</v>
      </c>
      <c r="D92" s="1068"/>
      <c r="E92" s="1068"/>
      <c r="F92" s="1068"/>
      <c r="G92" s="1068">
        <f>G91</f>
        <v>111026</v>
      </c>
      <c r="H92" s="210"/>
    </row>
    <row r="93" spans="1:35">
      <c r="A93" s="977" t="s">
        <v>55</v>
      </c>
      <c r="B93" s="978"/>
      <c r="C93" s="382" t="s">
        <v>18</v>
      </c>
      <c r="D93" s="61"/>
      <c r="E93" s="61"/>
      <c r="F93" s="72"/>
      <c r="G93" s="72">
        <f>G92</f>
        <v>111026</v>
      </c>
    </row>
    <row r="94" spans="1:35">
      <c r="A94" s="977" t="s">
        <v>55</v>
      </c>
      <c r="B94" s="978"/>
      <c r="C94" s="382" t="s">
        <v>56</v>
      </c>
      <c r="D94" s="1093"/>
      <c r="E94" s="1093"/>
      <c r="F94" s="212"/>
      <c r="G94" s="212">
        <f>G93+G78</f>
        <v>125681</v>
      </c>
    </row>
    <row r="95" spans="1:35" ht="10.8" customHeight="1"/>
    <row r="96" spans="1:35">
      <c r="A96" s="1161" t="s">
        <v>221</v>
      </c>
      <c r="B96" s="1290" t="s">
        <v>570</v>
      </c>
      <c r="C96" s="70"/>
      <c r="H96" s="1293"/>
    </row>
    <row r="97" spans="1:8">
      <c r="A97" s="557" t="s">
        <v>220</v>
      </c>
      <c r="B97" s="146"/>
      <c r="C97" s="1248"/>
      <c r="F97" s="15"/>
      <c r="G97" s="15"/>
      <c r="H97" s="647"/>
    </row>
    <row r="98" spans="1:8" ht="15" customHeight="1">
      <c r="A98" s="1079" t="s">
        <v>218</v>
      </c>
      <c r="B98" s="1495" t="s">
        <v>592</v>
      </c>
      <c r="C98" s="1495"/>
      <c r="D98" s="1495"/>
      <c r="E98" s="1495"/>
      <c r="F98" s="1495"/>
      <c r="G98" s="1495"/>
      <c r="H98" s="1495"/>
    </row>
    <row r="99" spans="1:8" ht="25.8" customHeight="1">
      <c r="A99" s="515" t="s">
        <v>219</v>
      </c>
      <c r="B99" s="1493" t="s">
        <v>703</v>
      </c>
      <c r="C99" s="1493"/>
      <c r="D99" s="1493"/>
      <c r="E99" s="1493"/>
      <c r="F99" s="1493"/>
      <c r="G99" s="1493"/>
      <c r="H99" s="1493"/>
    </row>
    <row r="100" spans="1:8" ht="13.8" customHeight="1">
      <c r="A100" s="1258" t="s">
        <v>228</v>
      </c>
      <c r="B100" s="1512" t="s">
        <v>598</v>
      </c>
      <c r="C100" s="1512"/>
      <c r="D100" s="1512"/>
      <c r="E100" s="1512"/>
      <c r="F100" s="1512"/>
      <c r="G100" s="1512"/>
      <c r="H100" s="1512"/>
    </row>
  </sheetData>
  <autoFilter ref="A14:AI91">
    <filterColumn colId="7"/>
  </autoFilter>
  <mergeCells count="11">
    <mergeCell ref="A1:G1"/>
    <mergeCell ref="A2:G2"/>
    <mergeCell ref="L12:U12"/>
    <mergeCell ref="I12:K12"/>
    <mergeCell ref="B98:H98"/>
    <mergeCell ref="B99:H99"/>
    <mergeCell ref="A3:G3"/>
    <mergeCell ref="B100:H100"/>
    <mergeCell ref="L13:P13"/>
    <mergeCell ref="Q13:U13"/>
    <mergeCell ref="I13:K13"/>
  </mergeCells>
  <printOptions horizontalCentered="1"/>
  <pageMargins left="0.55118110236220474" right="0.55118110236220474" top="0.74803149606299213" bottom="1.5748031496062993" header="0.51181102362204722" footer="1.1811023622047245"/>
  <pageSetup paperSize="9" scale="95" firstPageNumber="31" orientation="portrait" blackAndWhite="1" useFirstPageNumber="1" r:id="rId1"/>
  <headerFooter alignWithMargins="0">
    <oddHeader xml:space="preserve">&amp;C   </oddHeader>
    <oddFooter>&amp;C&amp;"Times New Roman,Bold"&amp;P</oddFooter>
  </headerFooter>
</worksheet>
</file>

<file path=xl/worksheets/sheet24.xml><?xml version="1.0" encoding="utf-8"?>
<worksheet xmlns="http://schemas.openxmlformats.org/spreadsheetml/2006/main" xmlns:r="http://schemas.openxmlformats.org/officeDocument/2006/relationships">
  <sheetPr syncVertical="1" syncRef="C25" transitionEvaluation="1" codeName="Sheet27">
    <tabColor rgb="FFFF0000"/>
  </sheetPr>
  <dimension ref="A1:I62"/>
  <sheetViews>
    <sheetView view="pageBreakPreview" topLeftCell="C25" zoomScaleNormal="115" zoomScaleSheetLayoutView="100" workbookViewId="0">
      <selection activeCell="C38" sqref="C38:I41"/>
    </sheetView>
  </sheetViews>
  <sheetFormatPr defaultColWidth="11" defaultRowHeight="13.2"/>
  <cols>
    <col min="1" max="1" width="6.6640625" style="235" customWidth="1"/>
    <col min="2" max="2" width="8.109375" style="83" customWidth="1"/>
    <col min="3" max="3" width="35.77734375" style="72" customWidth="1"/>
    <col min="4" max="4" width="7.77734375" style="15" customWidth="1"/>
    <col min="5" max="5" width="10.77734375" style="15" customWidth="1"/>
    <col min="6" max="7" width="10.77734375" style="14" customWidth="1"/>
    <col min="8" max="8" width="3.5546875" style="14" bestFit="1" customWidth="1"/>
    <col min="9" max="16384" width="11" style="14"/>
  </cols>
  <sheetData>
    <row r="1" spans="1:8">
      <c r="A1" s="1494" t="s">
        <v>87</v>
      </c>
      <c r="B1" s="1494"/>
      <c r="C1" s="1494"/>
      <c r="D1" s="1494"/>
      <c r="E1" s="1494"/>
      <c r="F1" s="1494"/>
      <c r="G1" s="1494"/>
      <c r="H1" s="1255"/>
    </row>
    <row r="2" spans="1:8">
      <c r="A2" s="1494" t="s">
        <v>88</v>
      </c>
      <c r="B2" s="1494"/>
      <c r="C2" s="1494"/>
      <c r="D2" s="1494"/>
      <c r="E2" s="1494"/>
      <c r="F2" s="1494"/>
      <c r="G2" s="1494"/>
      <c r="H2" s="1255"/>
    </row>
    <row r="3" spans="1:8">
      <c r="A3" s="1472" t="s">
        <v>458</v>
      </c>
      <c r="B3" s="1472"/>
      <c r="C3" s="1472"/>
      <c r="D3" s="1472"/>
      <c r="E3" s="1472"/>
      <c r="F3" s="1472"/>
      <c r="G3" s="1472"/>
      <c r="H3" s="1249"/>
    </row>
    <row r="4" spans="1:8" ht="7.95" customHeight="1">
      <c r="A4" s="35"/>
      <c r="B4" s="1473"/>
      <c r="C4" s="1473"/>
      <c r="D4" s="1473"/>
      <c r="E4" s="1473"/>
      <c r="F4" s="1473"/>
      <c r="G4" s="1473"/>
      <c r="H4" s="1250"/>
    </row>
    <row r="5" spans="1:8">
      <c r="A5" s="35"/>
      <c r="B5" s="31"/>
      <c r="C5" s="31"/>
      <c r="D5" s="36"/>
      <c r="E5" s="37" t="s">
        <v>11</v>
      </c>
      <c r="F5" s="37" t="s">
        <v>12</v>
      </c>
      <c r="G5" s="37" t="s">
        <v>116</v>
      </c>
      <c r="H5" s="34"/>
    </row>
    <row r="6" spans="1:8">
      <c r="A6" s="35"/>
      <c r="B6" s="38" t="s">
        <v>13</v>
      </c>
      <c r="C6" s="31" t="s">
        <v>14</v>
      </c>
      <c r="D6" s="39" t="s">
        <v>56</v>
      </c>
      <c r="E6" s="33">
        <v>2545503</v>
      </c>
      <c r="F6" s="33">
        <v>2836207</v>
      </c>
      <c r="G6" s="33">
        <f>SUM(E6:F6)</f>
        <v>5381710</v>
      </c>
      <c r="H6" s="33"/>
    </row>
    <row r="7" spans="1:8">
      <c r="A7" s="35"/>
      <c r="B7" s="38" t="s">
        <v>15</v>
      </c>
      <c r="C7" s="40" t="s">
        <v>16</v>
      </c>
      <c r="D7" s="41"/>
      <c r="E7" s="34"/>
      <c r="F7" s="34"/>
      <c r="G7" s="34"/>
      <c r="H7" s="34"/>
    </row>
    <row r="8" spans="1:8">
      <c r="A8" s="35"/>
      <c r="B8" s="38"/>
      <c r="C8" s="40" t="s">
        <v>112</v>
      </c>
      <c r="D8" s="41" t="s">
        <v>56</v>
      </c>
      <c r="E8" s="1205">
        <v>0</v>
      </c>
      <c r="F8" s="461">
        <f>G30</f>
        <v>110000</v>
      </c>
      <c r="G8" s="34">
        <f>SUM(E8:F8)</f>
        <v>110000</v>
      </c>
      <c r="H8" s="34"/>
    </row>
    <row r="9" spans="1:8">
      <c r="A9" s="35"/>
      <c r="B9" s="42" t="s">
        <v>55</v>
      </c>
      <c r="C9" s="31" t="s">
        <v>27</v>
      </c>
      <c r="D9" s="43" t="s">
        <v>56</v>
      </c>
      <c r="E9" s="44">
        <f>SUM(E6:E8)</f>
        <v>2545503</v>
      </c>
      <c r="F9" s="44">
        <f>SUM(F6:F8)</f>
        <v>2946207</v>
      </c>
      <c r="G9" s="44">
        <f>SUM(E9:F9)</f>
        <v>5491710</v>
      </c>
      <c r="H9" s="33"/>
    </row>
    <row r="10" spans="1:8">
      <c r="A10" s="35"/>
      <c r="B10" s="38"/>
      <c r="C10" s="31"/>
      <c r="D10" s="32"/>
      <c r="E10" s="32"/>
      <c r="F10" s="39"/>
      <c r="G10" s="32"/>
      <c r="H10" s="32"/>
    </row>
    <row r="11" spans="1:8">
      <c r="A11" s="35"/>
      <c r="B11" s="38" t="s">
        <v>28</v>
      </c>
      <c r="C11" s="31" t="s">
        <v>29</v>
      </c>
      <c r="D11" s="31"/>
      <c r="E11" s="31"/>
      <c r="F11" s="45"/>
      <c r="G11" s="31"/>
      <c r="H11" s="31"/>
    </row>
    <row r="12" spans="1:8" s="1" customFormat="1" ht="10.95" customHeight="1">
      <c r="A12" s="33"/>
      <c r="B12" s="467"/>
      <c r="C12" s="467"/>
      <c r="D12" s="467"/>
      <c r="E12" s="467"/>
      <c r="F12" s="467"/>
      <c r="G12" s="467"/>
      <c r="H12" s="467"/>
    </row>
    <row r="13" spans="1:8" s="1" customFormat="1" ht="13.8" thickBot="1">
      <c r="A13" s="46"/>
      <c r="B13" s="1474" t="s">
        <v>104</v>
      </c>
      <c r="C13" s="1474"/>
      <c r="D13" s="1474"/>
      <c r="E13" s="1474"/>
      <c r="F13" s="1474"/>
      <c r="G13" s="1474"/>
      <c r="H13" s="467"/>
    </row>
    <row r="14" spans="1:8" s="1" customFormat="1" ht="14.4" thickTop="1" thickBot="1">
      <c r="A14" s="46"/>
      <c r="B14" s="262"/>
      <c r="C14" s="262" t="s">
        <v>30</v>
      </c>
      <c r="D14" s="262"/>
      <c r="E14" s="262"/>
      <c r="F14" s="262"/>
      <c r="G14" s="47" t="s">
        <v>55</v>
      </c>
      <c r="H14" s="34"/>
    </row>
    <row r="15" spans="1:8" ht="15" customHeight="1" thickTop="1">
      <c r="A15" s="1242"/>
      <c r="B15" s="57"/>
      <c r="C15" s="60" t="s">
        <v>18</v>
      </c>
      <c r="D15" s="55"/>
      <c r="E15" s="265"/>
      <c r="F15" s="267"/>
      <c r="G15" s="55"/>
      <c r="H15" s="55"/>
    </row>
    <row r="16" spans="1:8">
      <c r="A16" s="1242" t="s">
        <v>60</v>
      </c>
      <c r="B16" s="59">
        <v>5054</v>
      </c>
      <c r="C16" s="60" t="s">
        <v>35</v>
      </c>
      <c r="D16" s="55"/>
      <c r="E16" s="267"/>
      <c r="F16" s="267"/>
      <c r="G16" s="1298"/>
      <c r="H16" s="1298"/>
    </row>
    <row r="17" spans="1:8" ht="15" customHeight="1">
      <c r="A17" s="1242"/>
      <c r="B17" s="65">
        <v>4</v>
      </c>
      <c r="C17" s="1054" t="s">
        <v>105</v>
      </c>
      <c r="D17" s="55"/>
      <c r="E17" s="267"/>
      <c r="F17" s="267"/>
      <c r="G17" s="1298"/>
      <c r="H17" s="1298"/>
    </row>
    <row r="18" spans="1:8" ht="14.7" customHeight="1">
      <c r="A18" s="1242"/>
      <c r="B18" s="138">
        <v>4.3369999999999997</v>
      </c>
      <c r="C18" s="60" t="s">
        <v>80</v>
      </c>
      <c r="D18" s="74"/>
      <c r="E18" s="288"/>
      <c r="F18" s="288"/>
      <c r="G18" s="1299"/>
      <c r="H18" s="1299"/>
    </row>
    <row r="19" spans="1:8" ht="14.7" customHeight="1">
      <c r="A19" s="1242"/>
      <c r="B19" s="57">
        <v>60</v>
      </c>
      <c r="C19" s="1054" t="s">
        <v>189</v>
      </c>
      <c r="D19" s="74"/>
      <c r="E19" s="288"/>
      <c r="F19" s="288"/>
      <c r="G19" s="1299"/>
      <c r="H19" s="1299"/>
    </row>
    <row r="20" spans="1:8" ht="14.7" customHeight="1">
      <c r="A20" s="1242"/>
      <c r="B20" s="251" t="s">
        <v>368</v>
      </c>
      <c r="C20" s="1054" t="s">
        <v>19</v>
      </c>
      <c r="D20" s="74"/>
      <c r="E20" s="288"/>
      <c r="F20" s="288"/>
      <c r="G20" s="1299"/>
      <c r="H20" s="1299"/>
    </row>
    <row r="21" spans="1:8" ht="14.7" customHeight="1">
      <c r="A21" s="1242"/>
      <c r="B21" s="251" t="s">
        <v>616</v>
      </c>
      <c r="C21" s="1054" t="s">
        <v>617</v>
      </c>
      <c r="D21" s="74"/>
      <c r="E21" s="288"/>
      <c r="F21" s="288"/>
      <c r="G21" s="1299">
        <v>10000</v>
      </c>
      <c r="H21" s="1299" t="s">
        <v>218</v>
      </c>
    </row>
    <row r="22" spans="1:8" ht="14.7" customHeight="1">
      <c r="A22" s="1242" t="s">
        <v>55</v>
      </c>
      <c r="B22" s="251" t="s">
        <v>368</v>
      </c>
      <c r="C22" s="1054" t="s">
        <v>19</v>
      </c>
      <c r="D22" s="74"/>
      <c r="E22" s="316"/>
      <c r="F22" s="316"/>
      <c r="G22" s="1300">
        <f>G21</f>
        <v>10000</v>
      </c>
      <c r="H22" s="1299"/>
    </row>
    <row r="23" spans="1:8" ht="14.7" customHeight="1">
      <c r="A23" s="1242"/>
      <c r="B23" s="57"/>
      <c r="C23" s="1054"/>
      <c r="D23" s="74"/>
      <c r="E23" s="288"/>
      <c r="F23" s="288"/>
      <c r="G23" s="1299"/>
      <c r="H23" s="1299"/>
    </row>
    <row r="24" spans="1:8">
      <c r="A24" s="1242"/>
      <c r="B24" s="251">
        <v>46</v>
      </c>
      <c r="C24" s="1054" t="s">
        <v>20</v>
      </c>
      <c r="D24" s="288"/>
      <c r="E24" s="292"/>
      <c r="F24" s="288"/>
      <c r="G24" s="267"/>
      <c r="H24" s="267"/>
    </row>
    <row r="25" spans="1:8" ht="42" customHeight="1">
      <c r="A25" s="471" t="s">
        <v>221</v>
      </c>
      <c r="B25" s="251" t="s">
        <v>561</v>
      </c>
      <c r="C25" s="1054" t="s">
        <v>630</v>
      </c>
      <c r="D25" s="288"/>
      <c r="E25" s="313"/>
      <c r="F25" s="289"/>
      <c r="G25" s="1042">
        <v>100000</v>
      </c>
      <c r="H25" s="267" t="s">
        <v>219</v>
      </c>
    </row>
    <row r="26" spans="1:8" ht="13.95" customHeight="1">
      <c r="A26" s="1242" t="s">
        <v>55</v>
      </c>
      <c r="B26" s="251">
        <v>46</v>
      </c>
      <c r="C26" s="1054" t="s">
        <v>20</v>
      </c>
      <c r="D26" s="74"/>
      <c r="E26" s="289"/>
      <c r="F26" s="289"/>
      <c r="G26" s="1302">
        <f>SUM(G25:G25)</f>
        <v>100000</v>
      </c>
      <c r="H26" s="1298"/>
    </row>
    <row r="27" spans="1:8">
      <c r="A27" s="1242" t="s">
        <v>55</v>
      </c>
      <c r="B27" s="138">
        <v>4.3369999999999997</v>
      </c>
      <c r="C27" s="60" t="s">
        <v>80</v>
      </c>
      <c r="D27" s="267"/>
      <c r="E27" s="268"/>
      <c r="F27" s="271"/>
      <c r="G27" s="1070">
        <f>G26+G22</f>
        <v>110000</v>
      </c>
      <c r="H27" s="265"/>
    </row>
    <row r="28" spans="1:8">
      <c r="A28" s="1242" t="s">
        <v>55</v>
      </c>
      <c r="B28" s="65">
        <v>4</v>
      </c>
      <c r="C28" s="1054" t="s">
        <v>105</v>
      </c>
      <c r="D28" s="267"/>
      <c r="E28" s="268"/>
      <c r="F28" s="271"/>
      <c r="G28" s="1070">
        <f>G27</f>
        <v>110000</v>
      </c>
      <c r="H28" s="265"/>
    </row>
    <row r="29" spans="1:8">
      <c r="A29" s="1242" t="s">
        <v>55</v>
      </c>
      <c r="B29" s="59">
        <v>5054</v>
      </c>
      <c r="C29" s="60" t="s">
        <v>35</v>
      </c>
      <c r="D29" s="267"/>
      <c r="E29" s="267"/>
      <c r="F29" s="267"/>
      <c r="G29" s="1303">
        <f>G28</f>
        <v>110000</v>
      </c>
      <c r="H29" s="265"/>
    </row>
    <row r="30" spans="1:8">
      <c r="A30" s="66" t="s">
        <v>55</v>
      </c>
      <c r="B30" s="67"/>
      <c r="C30" s="68" t="s">
        <v>18</v>
      </c>
      <c r="D30" s="271"/>
      <c r="E30" s="268"/>
      <c r="F30" s="271"/>
      <c r="G30" s="268">
        <f t="shared" ref="G30" si="0">G29</f>
        <v>110000</v>
      </c>
      <c r="H30" s="265"/>
    </row>
    <row r="31" spans="1:8" ht="15.45" customHeight="1">
      <c r="A31" s="66" t="s">
        <v>55</v>
      </c>
      <c r="B31" s="67"/>
      <c r="C31" s="68" t="s">
        <v>56</v>
      </c>
      <c r="D31" s="269"/>
      <c r="E31" s="270"/>
      <c r="F31" s="269"/>
      <c r="G31" s="270">
        <f>G30</f>
        <v>110000</v>
      </c>
      <c r="H31" s="265"/>
    </row>
    <row r="32" spans="1:8" ht="9.6" customHeight="1">
      <c r="A32" s="1242"/>
      <c r="B32" s="57"/>
      <c r="C32" s="60"/>
      <c r="D32" s="267"/>
      <c r="E32" s="265"/>
      <c r="F32" s="267"/>
      <c r="G32" s="265"/>
      <c r="H32" s="265"/>
    </row>
    <row r="33" spans="1:9">
      <c r="A33" s="471" t="s">
        <v>221</v>
      </c>
      <c r="B33" s="1513" t="s">
        <v>570</v>
      </c>
      <c r="C33" s="1513"/>
      <c r="D33" s="1513"/>
      <c r="E33" s="1513"/>
      <c r="F33" s="1513"/>
      <c r="G33" s="1513"/>
      <c r="H33" s="1513"/>
    </row>
    <row r="34" spans="1:9">
      <c r="A34" s="557" t="s">
        <v>220</v>
      </c>
      <c r="B34" s="146"/>
      <c r="C34" s="1248"/>
      <c r="F34" s="15"/>
      <c r="G34" s="15"/>
      <c r="H34" s="1085"/>
    </row>
    <row r="35" spans="1:9">
      <c r="A35" s="1057" t="s">
        <v>218</v>
      </c>
      <c r="B35" s="237" t="s">
        <v>618</v>
      </c>
      <c r="C35" s="1248"/>
      <c r="F35" s="15"/>
      <c r="G35" s="15"/>
      <c r="H35" s="1085"/>
    </row>
    <row r="36" spans="1:9">
      <c r="A36" s="1079" t="s">
        <v>218</v>
      </c>
      <c r="B36" s="1512" t="s">
        <v>598</v>
      </c>
      <c r="C36" s="1512"/>
      <c r="D36" s="1512"/>
      <c r="E36" s="1512"/>
      <c r="F36" s="1512"/>
      <c r="G36" s="1512"/>
      <c r="H36" s="1512"/>
    </row>
    <row r="37" spans="1:9">
      <c r="A37" s="1258"/>
      <c r="B37" s="14"/>
      <c r="C37" s="14"/>
      <c r="D37" s="14"/>
      <c r="E37" s="14"/>
    </row>
    <row r="38" spans="1:9">
      <c r="D38" s="61"/>
      <c r="E38" s="72"/>
      <c r="F38" s="387"/>
      <c r="G38" s="61"/>
      <c r="H38" s="61"/>
      <c r="I38" s="72"/>
    </row>
    <row r="39" spans="1:9">
      <c r="C39" s="83"/>
      <c r="D39" s="784"/>
      <c r="E39" s="460"/>
      <c r="F39" s="784"/>
      <c r="G39" s="460"/>
      <c r="H39" s="460"/>
      <c r="I39" s="72"/>
    </row>
    <row r="40" spans="1:9">
      <c r="C40" s="83"/>
      <c r="D40" s="61"/>
      <c r="E40" s="61"/>
      <c r="F40" s="387"/>
      <c r="G40" s="61"/>
      <c r="H40" s="61"/>
      <c r="I40" s="72"/>
    </row>
    <row r="41" spans="1:9">
      <c r="D41" s="61"/>
      <c r="E41" s="61"/>
      <c r="F41" s="72"/>
      <c r="G41" s="72"/>
      <c r="H41" s="72"/>
      <c r="I41" s="72"/>
    </row>
    <row r="46" spans="1:9">
      <c r="D46" s="137"/>
      <c r="E46" s="137"/>
      <c r="F46" s="137"/>
      <c r="G46" s="137"/>
      <c r="H46" s="137"/>
    </row>
    <row r="47" spans="1:9">
      <c r="F47" s="15"/>
      <c r="G47" s="15"/>
      <c r="H47" s="15"/>
    </row>
    <row r="48" spans="1:9">
      <c r="F48" s="15"/>
      <c r="G48" s="15"/>
      <c r="H48" s="15"/>
    </row>
    <row r="49" spans="1:8">
      <c r="F49" s="15"/>
      <c r="G49" s="15"/>
      <c r="H49" s="15"/>
    </row>
    <row r="50" spans="1:8" s="77" customFormat="1">
      <c r="A50" s="235"/>
      <c r="B50" s="83"/>
      <c r="C50" s="72"/>
      <c r="D50" s="15"/>
      <c r="E50" s="15"/>
      <c r="F50" s="15"/>
      <c r="G50" s="15"/>
      <c r="H50" s="15"/>
    </row>
    <row r="51" spans="1:8" s="77" customFormat="1">
      <c r="A51" s="235"/>
      <c r="B51" s="83"/>
      <c r="C51" s="72"/>
      <c r="D51" s="15"/>
      <c r="E51" s="15"/>
      <c r="F51" s="15"/>
      <c r="G51" s="15"/>
      <c r="H51" s="15"/>
    </row>
    <row r="52" spans="1:8" s="77" customFormat="1">
      <c r="A52" s="235"/>
      <c r="B52" s="83"/>
      <c r="C52" s="72"/>
      <c r="D52" s="15"/>
      <c r="E52" s="15"/>
      <c r="F52" s="15"/>
      <c r="G52" s="15"/>
      <c r="H52" s="15"/>
    </row>
    <row r="53" spans="1:8" s="77" customFormat="1">
      <c r="A53" s="235"/>
      <c r="B53" s="83"/>
      <c r="C53" s="72"/>
    </row>
    <row r="54" spans="1:8" s="77" customFormat="1">
      <c r="A54" s="235"/>
      <c r="B54" s="72"/>
      <c r="C54" s="61"/>
      <c r="D54" s="15"/>
      <c r="E54" s="15"/>
      <c r="F54" s="15"/>
      <c r="G54" s="15"/>
      <c r="H54" s="15"/>
    </row>
    <row r="55" spans="1:8" s="77" customFormat="1">
      <c r="A55" s="235"/>
      <c r="B55" s="72"/>
      <c r="C55" s="61"/>
      <c r="D55" s="15"/>
      <c r="E55" s="15"/>
      <c r="F55" s="15"/>
      <c r="G55" s="15"/>
      <c r="H55" s="15"/>
    </row>
    <row r="56" spans="1:8" s="77" customFormat="1">
      <c r="A56" s="235"/>
      <c r="B56" s="72"/>
      <c r="C56" s="61"/>
      <c r="D56" s="15"/>
      <c r="E56" s="14"/>
      <c r="F56" s="14"/>
      <c r="G56" s="15"/>
      <c r="H56" s="15"/>
    </row>
    <row r="57" spans="1:8" s="77" customFormat="1">
      <c r="A57" s="235"/>
      <c r="B57" s="72"/>
      <c r="C57" s="61"/>
      <c r="D57" s="15"/>
      <c r="E57" s="14"/>
      <c r="F57" s="14"/>
      <c r="G57" s="15"/>
      <c r="H57" s="15"/>
    </row>
    <row r="58" spans="1:8" s="77" customFormat="1">
      <c r="A58" s="235"/>
      <c r="B58" s="72"/>
      <c r="C58" s="61"/>
      <c r="D58" s="15"/>
      <c r="E58" s="14"/>
      <c r="F58" s="14"/>
      <c r="G58" s="15"/>
      <c r="H58" s="15"/>
    </row>
    <row r="59" spans="1:8">
      <c r="B59" s="72"/>
      <c r="C59" s="61"/>
      <c r="E59" s="14"/>
      <c r="G59" s="15"/>
      <c r="H59" s="15"/>
    </row>
    <row r="62" spans="1:8">
      <c r="A62" s="235" t="s">
        <v>215</v>
      </c>
    </row>
  </sheetData>
  <autoFilter ref="A14:I58">
    <filterColumn colId="7"/>
  </autoFilter>
  <mergeCells count="7">
    <mergeCell ref="B36:H36"/>
    <mergeCell ref="A3:G3"/>
    <mergeCell ref="B4:G4"/>
    <mergeCell ref="A1:G1"/>
    <mergeCell ref="A2:G2"/>
    <mergeCell ref="B33:H33"/>
    <mergeCell ref="B13:G13"/>
  </mergeCells>
  <printOptions horizontalCentered="1"/>
  <pageMargins left="0.55118110236220474" right="0.55118110236220474" top="0.74803149606299213" bottom="1.5748031496062993" header="0.51181102362204722" footer="1.1811023622047245"/>
  <pageSetup paperSize="9" scale="95" firstPageNumber="33" fitToHeight="15" orientation="portrait" blackAndWhite="1" useFirstPageNumber="1" r:id="rId1"/>
  <headerFooter alignWithMargins="0">
    <oddHeader xml:space="preserve">&amp;C   </oddHeader>
    <oddFooter>&amp;C&amp;"Times New Roman,Bold" &amp;P</oddFooter>
  </headerFooter>
</worksheet>
</file>

<file path=xl/worksheets/sheet25.xml><?xml version="1.0" encoding="utf-8"?>
<worksheet xmlns="http://schemas.openxmlformats.org/spreadsheetml/2006/main" xmlns:r="http://schemas.openxmlformats.org/officeDocument/2006/relationships">
  <sheetPr syncVertical="1" syncRef="C34" transitionEvaluation="1" codeName="Sheet28">
    <tabColor rgb="FFFF0000"/>
  </sheetPr>
  <dimension ref="A1:K68"/>
  <sheetViews>
    <sheetView view="pageBreakPreview" topLeftCell="C34" zoomScaleNormal="160" zoomScaleSheetLayoutView="100" workbookViewId="0">
      <selection activeCell="I1" sqref="I1:AE1048576"/>
    </sheetView>
  </sheetViews>
  <sheetFormatPr defaultColWidth="11" defaultRowHeight="13.2"/>
  <cols>
    <col min="1" max="1" width="8.5546875" style="90" customWidth="1"/>
    <col min="2" max="2" width="8.6640625" style="206" customWidth="1"/>
    <col min="3" max="3" width="35.77734375" style="204" customWidth="1"/>
    <col min="4" max="4" width="7.77734375" style="100" customWidth="1"/>
    <col min="5" max="5" width="10.77734375" style="100" customWidth="1"/>
    <col min="6" max="7" width="10.77734375" style="85" customWidth="1"/>
    <col min="8" max="8" width="3" style="85" customWidth="1"/>
    <col min="9" max="11" width="11" style="127"/>
    <col min="12" max="16384" width="11" style="85"/>
  </cols>
  <sheetData>
    <row r="1" spans="1:11">
      <c r="A1" s="1486" t="s">
        <v>25</v>
      </c>
      <c r="B1" s="1486"/>
      <c r="C1" s="1486"/>
      <c r="D1" s="1486"/>
      <c r="E1" s="1486"/>
      <c r="F1" s="1486"/>
      <c r="G1" s="1486"/>
      <c r="H1" s="1278"/>
      <c r="I1" s="85"/>
      <c r="J1" s="85"/>
      <c r="K1" s="85"/>
    </row>
    <row r="2" spans="1:11">
      <c r="A2" s="1486" t="s">
        <v>459</v>
      </c>
      <c r="B2" s="1486"/>
      <c r="C2" s="1486"/>
      <c r="D2" s="1486"/>
      <c r="E2" s="1486"/>
      <c r="F2" s="1486"/>
      <c r="G2" s="1486"/>
      <c r="H2" s="1278"/>
      <c r="I2" s="85"/>
      <c r="J2" s="85"/>
      <c r="K2" s="85"/>
    </row>
    <row r="3" spans="1:11">
      <c r="A3" s="1472" t="s">
        <v>460</v>
      </c>
      <c r="B3" s="1472"/>
      <c r="C3" s="1472"/>
      <c r="D3" s="1472"/>
      <c r="E3" s="1472"/>
      <c r="F3" s="1472"/>
      <c r="G3" s="1472"/>
      <c r="H3" s="1269"/>
      <c r="I3" s="85"/>
      <c r="J3" s="85"/>
      <c r="K3" s="85"/>
    </row>
    <row r="4" spans="1:11" ht="6" customHeight="1">
      <c r="A4" s="35"/>
      <c r="B4" s="1270"/>
      <c r="C4" s="1270"/>
      <c r="D4" s="1270"/>
      <c r="E4" s="1270"/>
      <c r="F4" s="1270"/>
      <c r="G4" s="1270"/>
      <c r="H4" s="1270"/>
      <c r="I4" s="85"/>
      <c r="J4" s="85"/>
      <c r="K4" s="85"/>
    </row>
    <row r="5" spans="1:11">
      <c r="A5" s="35"/>
      <c r="B5" s="31"/>
      <c r="C5" s="31"/>
      <c r="D5" s="36"/>
      <c r="E5" s="37" t="s">
        <v>11</v>
      </c>
      <c r="F5" s="37" t="s">
        <v>12</v>
      </c>
      <c r="G5" s="37" t="s">
        <v>116</v>
      </c>
      <c r="H5" s="34"/>
    </row>
    <row r="6" spans="1:11">
      <c r="A6" s="35"/>
      <c r="B6" s="38" t="s">
        <v>13</v>
      </c>
      <c r="C6" s="31" t="s">
        <v>14</v>
      </c>
      <c r="D6" s="39" t="s">
        <v>56</v>
      </c>
      <c r="E6" s="33">
        <v>3696605</v>
      </c>
      <c r="F6" s="33">
        <v>6847524</v>
      </c>
      <c r="G6" s="33">
        <f>SUM(E6:F6)</f>
        <v>10544129</v>
      </c>
      <c r="H6" s="33"/>
    </row>
    <row r="7" spans="1:11">
      <c r="A7" s="35"/>
      <c r="B7" s="38" t="s">
        <v>15</v>
      </c>
      <c r="C7" s="40" t="s">
        <v>16</v>
      </c>
      <c r="D7" s="41"/>
      <c r="E7" s="34"/>
      <c r="F7" s="34"/>
      <c r="G7" s="34"/>
      <c r="H7" s="34"/>
    </row>
    <row r="8" spans="1:11">
      <c r="A8" s="35"/>
      <c r="B8" s="38"/>
      <c r="C8" s="40" t="s">
        <v>112</v>
      </c>
      <c r="D8" s="41" t="s">
        <v>56</v>
      </c>
      <c r="E8" s="34">
        <f>G50</f>
        <v>26204</v>
      </c>
      <c r="F8" s="531">
        <v>0</v>
      </c>
      <c r="G8" s="34">
        <f>SUM(E8:F8)</f>
        <v>26204</v>
      </c>
      <c r="H8" s="34"/>
    </row>
    <row r="9" spans="1:11">
      <c r="A9" s="35"/>
      <c r="B9" s="42" t="s">
        <v>55</v>
      </c>
      <c r="C9" s="1282" t="s">
        <v>27</v>
      </c>
      <c r="D9" s="43" t="s">
        <v>56</v>
      </c>
      <c r="E9" s="44">
        <f>SUM(E6:E8)</f>
        <v>3722809</v>
      </c>
      <c r="F9" s="44">
        <f>SUM(F6:F8)</f>
        <v>6847524</v>
      </c>
      <c r="G9" s="44">
        <f>SUM(E9:F9)</f>
        <v>10570333</v>
      </c>
      <c r="H9" s="33"/>
    </row>
    <row r="10" spans="1:11">
      <c r="A10" s="35"/>
      <c r="B10" s="38"/>
      <c r="C10" s="31"/>
      <c r="D10" s="32"/>
      <c r="E10" s="32"/>
      <c r="F10" s="39"/>
      <c r="G10" s="32"/>
      <c r="H10" s="32"/>
    </row>
    <row r="11" spans="1:11">
      <c r="A11" s="35"/>
      <c r="B11" s="38" t="s">
        <v>28</v>
      </c>
      <c r="C11" s="31" t="s">
        <v>29</v>
      </c>
      <c r="D11" s="31"/>
      <c r="E11" s="31"/>
      <c r="F11" s="45"/>
      <c r="G11" s="31"/>
      <c r="H11" s="31"/>
    </row>
    <row r="12" spans="1:11" s="1" customFormat="1" ht="7.2" customHeight="1">
      <c r="A12" s="33"/>
      <c r="B12" s="467"/>
      <c r="C12" s="467"/>
      <c r="D12" s="467"/>
      <c r="E12" s="467"/>
      <c r="F12" s="467"/>
      <c r="G12" s="467"/>
      <c r="H12" s="467"/>
    </row>
    <row r="13" spans="1:11" s="1" customFormat="1" ht="13.8" thickBot="1">
      <c r="A13" s="46"/>
      <c r="B13" s="1271"/>
      <c r="C13" s="1271"/>
      <c r="D13" s="1271"/>
      <c r="E13" s="1271"/>
      <c r="F13" s="1271"/>
      <c r="G13" s="1271" t="s">
        <v>104</v>
      </c>
      <c r="H13" s="467"/>
    </row>
    <row r="14" spans="1:11" s="1" customFormat="1" ht="14.4" thickTop="1" thickBot="1">
      <c r="A14" s="46"/>
      <c r="B14" s="262"/>
      <c r="C14" s="262" t="s">
        <v>30</v>
      </c>
      <c r="D14" s="262"/>
      <c r="E14" s="262"/>
      <c r="F14" s="262"/>
      <c r="G14" s="47" t="s">
        <v>55</v>
      </c>
      <c r="H14" s="34"/>
    </row>
    <row r="15" spans="1:11" ht="13.8" thickTop="1">
      <c r="A15" s="1277"/>
      <c r="B15" s="103"/>
      <c r="C15" s="131" t="s">
        <v>59</v>
      </c>
      <c r="D15" s="92"/>
      <c r="E15" s="536"/>
      <c r="F15" s="536"/>
      <c r="G15" s="92"/>
      <c r="H15" s="92"/>
      <c r="I15" s="85"/>
      <c r="J15" s="85"/>
      <c r="K15" s="85"/>
    </row>
    <row r="16" spans="1:11">
      <c r="A16" s="1277" t="s">
        <v>60</v>
      </c>
      <c r="B16" s="103">
        <v>2216</v>
      </c>
      <c r="C16" s="131" t="s">
        <v>168</v>
      </c>
      <c r="D16" s="92"/>
      <c r="E16" s="536"/>
      <c r="F16" s="536"/>
      <c r="G16" s="92"/>
      <c r="H16" s="92"/>
      <c r="I16" s="85"/>
      <c r="J16" s="85"/>
      <c r="K16" s="85"/>
    </row>
    <row r="17" spans="1:11">
      <c r="A17" s="1277"/>
      <c r="B17" s="118">
        <v>3</v>
      </c>
      <c r="C17" s="132" t="s">
        <v>619</v>
      </c>
      <c r="D17" s="92"/>
      <c r="E17" s="536"/>
      <c r="F17" s="536"/>
      <c r="G17" s="92"/>
      <c r="H17" s="92"/>
      <c r="I17" s="85"/>
      <c r="J17" s="85"/>
      <c r="K17" s="85"/>
    </row>
    <row r="18" spans="1:11">
      <c r="A18" s="1277"/>
      <c r="B18" s="121">
        <v>3.8</v>
      </c>
      <c r="C18" s="132" t="s">
        <v>24</v>
      </c>
      <c r="D18" s="92"/>
      <c r="E18" s="536"/>
      <c r="F18" s="536"/>
      <c r="G18" s="92"/>
      <c r="H18" s="92"/>
      <c r="I18" s="85"/>
      <c r="J18" s="85"/>
      <c r="K18" s="85"/>
    </row>
    <row r="19" spans="1:11">
      <c r="A19" s="1277"/>
      <c r="B19" s="103">
        <v>35</v>
      </c>
      <c r="C19" s="132" t="s">
        <v>620</v>
      </c>
      <c r="D19" s="92"/>
      <c r="E19" s="536"/>
      <c r="F19" s="536"/>
      <c r="G19" s="92"/>
      <c r="H19" s="92"/>
      <c r="I19" s="85"/>
      <c r="J19" s="85"/>
      <c r="K19" s="85"/>
    </row>
    <row r="20" spans="1:11">
      <c r="A20" s="1277"/>
      <c r="B20" s="103" t="s">
        <v>621</v>
      </c>
      <c r="C20" s="132" t="s">
        <v>622</v>
      </c>
      <c r="D20" s="92"/>
      <c r="E20" s="536"/>
      <c r="F20" s="536"/>
      <c r="G20" s="92">
        <v>7500</v>
      </c>
      <c r="H20" s="92"/>
      <c r="I20" s="85"/>
      <c r="J20" s="85"/>
      <c r="K20" s="85"/>
    </row>
    <row r="21" spans="1:11">
      <c r="A21" s="1277" t="s">
        <v>55</v>
      </c>
      <c r="B21" s="103">
        <v>35</v>
      </c>
      <c r="C21" s="132" t="s">
        <v>620</v>
      </c>
      <c r="D21" s="92"/>
      <c r="E21" s="543"/>
      <c r="F21" s="543"/>
      <c r="G21" s="134">
        <f>G20</f>
        <v>7500</v>
      </c>
      <c r="H21" s="92"/>
      <c r="I21" s="85"/>
      <c r="J21" s="85"/>
      <c r="K21" s="85"/>
    </row>
    <row r="22" spans="1:11">
      <c r="A22" s="1277" t="s">
        <v>55</v>
      </c>
      <c r="B22" s="121">
        <v>3.8</v>
      </c>
      <c r="C22" s="132" t="s">
        <v>24</v>
      </c>
      <c r="D22" s="92"/>
      <c r="E22" s="543"/>
      <c r="F22" s="543"/>
      <c r="G22" s="134">
        <f>G21</f>
        <v>7500</v>
      </c>
      <c r="H22" s="92"/>
      <c r="I22" s="85"/>
      <c r="J22" s="85"/>
      <c r="K22" s="85"/>
    </row>
    <row r="23" spans="1:11">
      <c r="A23" s="1277" t="s">
        <v>55</v>
      </c>
      <c r="B23" s="118">
        <v>3</v>
      </c>
      <c r="C23" s="132" t="s">
        <v>619</v>
      </c>
      <c r="D23" s="92"/>
      <c r="E23" s="543"/>
      <c r="F23" s="543"/>
      <c r="G23" s="134">
        <f>G22</f>
        <v>7500</v>
      </c>
      <c r="H23" s="92"/>
      <c r="I23" s="85"/>
      <c r="J23" s="85"/>
      <c r="K23" s="85"/>
    </row>
    <row r="24" spans="1:11">
      <c r="A24" s="1277" t="s">
        <v>55</v>
      </c>
      <c r="B24" s="103">
        <v>2216</v>
      </c>
      <c r="C24" s="131" t="s">
        <v>168</v>
      </c>
      <c r="D24" s="92"/>
      <c r="E24" s="543"/>
      <c r="F24" s="543"/>
      <c r="G24" s="134">
        <f>G23</f>
        <v>7500</v>
      </c>
      <c r="H24" s="92"/>
      <c r="I24" s="85"/>
      <c r="J24" s="85"/>
      <c r="K24" s="85"/>
    </row>
    <row r="25" spans="1:11">
      <c r="A25" s="1277"/>
      <c r="B25" s="103"/>
      <c r="C25" s="131"/>
      <c r="D25" s="92"/>
      <c r="E25" s="536"/>
      <c r="F25" s="536"/>
      <c r="G25" s="92"/>
      <c r="H25" s="92"/>
      <c r="I25" s="85"/>
      <c r="J25" s="85"/>
      <c r="K25" s="85"/>
    </row>
    <row r="26" spans="1:11" ht="17.399999999999999" customHeight="1">
      <c r="A26" s="1279" t="s">
        <v>60</v>
      </c>
      <c r="B26" s="94">
        <v>2501</v>
      </c>
      <c r="C26" s="95" t="s">
        <v>405</v>
      </c>
      <c r="D26" s="267"/>
      <c r="E26" s="265"/>
      <c r="F26" s="267"/>
      <c r="G26" s="265"/>
      <c r="H26" s="265"/>
      <c r="I26" s="85"/>
      <c r="J26" s="85"/>
      <c r="K26" s="85"/>
    </row>
    <row r="27" spans="1:11">
      <c r="A27" s="1279"/>
      <c r="B27" s="118">
        <v>1</v>
      </c>
      <c r="C27" s="626" t="s">
        <v>406</v>
      </c>
      <c r="D27" s="267"/>
      <c r="E27" s="265"/>
      <c r="F27" s="267"/>
      <c r="G27" s="265"/>
      <c r="H27" s="265"/>
      <c r="I27" s="85"/>
      <c r="J27" s="85"/>
      <c r="K27" s="85"/>
    </row>
    <row r="28" spans="1:11">
      <c r="A28" s="1279"/>
      <c r="B28" s="119">
        <v>1.0009999999999999</v>
      </c>
      <c r="C28" s="95" t="s">
        <v>61</v>
      </c>
      <c r="D28" s="92"/>
      <c r="E28" s="536"/>
      <c r="F28" s="536"/>
      <c r="G28" s="92"/>
      <c r="H28" s="92"/>
      <c r="I28" s="85"/>
      <c r="J28" s="85"/>
      <c r="K28" s="85"/>
    </row>
    <row r="29" spans="1:11">
      <c r="A29" s="1279"/>
      <c r="B29" s="87">
        <v>46</v>
      </c>
      <c r="C29" s="626" t="s">
        <v>20</v>
      </c>
      <c r="D29" s="267"/>
      <c r="E29" s="265"/>
      <c r="F29" s="267"/>
      <c r="G29" s="265"/>
      <c r="H29" s="265"/>
      <c r="I29" s="85"/>
      <c r="J29" s="85"/>
      <c r="K29" s="85"/>
    </row>
    <row r="30" spans="1:11">
      <c r="A30" s="832" t="s">
        <v>221</v>
      </c>
      <c r="B30" s="87">
        <v>81</v>
      </c>
      <c r="C30" s="626" t="s">
        <v>599</v>
      </c>
      <c r="D30" s="92"/>
      <c r="E30" s="536"/>
      <c r="F30" s="536"/>
      <c r="G30" s="92"/>
      <c r="H30" s="265"/>
      <c r="I30" s="85"/>
      <c r="J30" s="85"/>
      <c r="K30" s="85"/>
    </row>
    <row r="31" spans="1:11">
      <c r="A31" s="832"/>
      <c r="B31" s="87" t="s">
        <v>600</v>
      </c>
      <c r="C31" s="626" t="s">
        <v>266</v>
      </c>
      <c r="D31" s="92"/>
      <c r="E31" s="536"/>
      <c r="F31" s="536"/>
      <c r="G31" s="92">
        <v>1</v>
      </c>
      <c r="H31" s="265"/>
      <c r="I31" s="85"/>
      <c r="J31" s="85"/>
      <c r="K31" s="85"/>
    </row>
    <row r="32" spans="1:11">
      <c r="A32" s="832"/>
      <c r="B32" s="87" t="s">
        <v>601</v>
      </c>
      <c r="C32" s="626" t="s">
        <v>269</v>
      </c>
      <c r="D32" s="92"/>
      <c r="E32" s="536"/>
      <c r="F32" s="536"/>
      <c r="G32" s="92">
        <v>1</v>
      </c>
      <c r="H32" s="265"/>
      <c r="I32" s="85"/>
      <c r="J32" s="85"/>
      <c r="K32" s="85"/>
    </row>
    <row r="33" spans="1:11">
      <c r="A33" s="832"/>
      <c r="B33" s="87" t="s">
        <v>602</v>
      </c>
      <c r="C33" s="626" t="s">
        <v>63</v>
      </c>
      <c r="D33" s="267"/>
      <c r="E33" s="265"/>
      <c r="F33" s="267"/>
      <c r="G33" s="265">
        <v>1</v>
      </c>
      <c r="H33" s="265"/>
      <c r="I33" s="85"/>
      <c r="J33" s="85"/>
      <c r="K33" s="85"/>
    </row>
    <row r="34" spans="1:11">
      <c r="A34" s="832"/>
      <c r="B34" s="87" t="s">
        <v>603</v>
      </c>
      <c r="C34" s="626" t="s">
        <v>106</v>
      </c>
      <c r="D34" s="267"/>
      <c r="E34" s="265"/>
      <c r="F34" s="267"/>
      <c r="G34" s="265">
        <v>1</v>
      </c>
      <c r="H34" s="265"/>
      <c r="I34" s="85"/>
      <c r="J34" s="85"/>
      <c r="K34" s="85"/>
    </row>
    <row r="35" spans="1:11" ht="16.8" customHeight="1">
      <c r="A35" s="1279" t="s">
        <v>55</v>
      </c>
      <c r="B35" s="87">
        <v>81</v>
      </c>
      <c r="C35" s="626" t="s">
        <v>599</v>
      </c>
      <c r="D35" s="267"/>
      <c r="E35" s="268"/>
      <c r="F35" s="271"/>
      <c r="G35" s="268">
        <f t="shared" ref="G35" si="0">SUM(G31:G34)</f>
        <v>4</v>
      </c>
      <c r="H35" s="265" t="s">
        <v>218</v>
      </c>
      <c r="I35" s="85"/>
      <c r="J35" s="85"/>
      <c r="K35" s="85"/>
    </row>
    <row r="36" spans="1:11">
      <c r="A36" s="1279" t="s">
        <v>55</v>
      </c>
      <c r="B36" s="87">
        <v>46</v>
      </c>
      <c r="C36" s="626" t="s">
        <v>20</v>
      </c>
      <c r="D36" s="267"/>
      <c r="E36" s="268"/>
      <c r="F36" s="271"/>
      <c r="G36" s="268">
        <f>G35</f>
        <v>4</v>
      </c>
      <c r="H36" s="265"/>
      <c r="I36" s="85"/>
      <c r="J36" s="85"/>
      <c r="K36" s="85"/>
    </row>
    <row r="37" spans="1:11">
      <c r="A37" s="1279" t="s">
        <v>55</v>
      </c>
      <c r="B37" s="119">
        <v>1.0009999999999999</v>
      </c>
      <c r="C37" s="95" t="s">
        <v>61</v>
      </c>
      <c r="D37" s="267"/>
      <c r="E37" s="268"/>
      <c r="F37" s="271"/>
      <c r="G37" s="268">
        <f>G36</f>
        <v>4</v>
      </c>
      <c r="H37" s="265"/>
      <c r="I37" s="85"/>
      <c r="J37" s="85"/>
      <c r="K37" s="85"/>
    </row>
    <row r="38" spans="1:11">
      <c r="A38" s="1279" t="s">
        <v>55</v>
      </c>
      <c r="B38" s="118">
        <v>1</v>
      </c>
      <c r="C38" s="626" t="s">
        <v>406</v>
      </c>
      <c r="D38" s="130"/>
      <c r="E38" s="385"/>
      <c r="F38" s="385"/>
      <c r="G38" s="637">
        <f>G37</f>
        <v>4</v>
      </c>
      <c r="H38" s="130"/>
      <c r="I38" s="85"/>
      <c r="J38" s="85"/>
      <c r="K38" s="85"/>
    </row>
    <row r="39" spans="1:11" ht="15.6" customHeight="1">
      <c r="A39" s="1279" t="s">
        <v>55</v>
      </c>
      <c r="B39" s="94">
        <v>2501</v>
      </c>
      <c r="C39" s="95" t="s">
        <v>405</v>
      </c>
      <c r="D39" s="288"/>
      <c r="E39" s="313"/>
      <c r="F39" s="289"/>
      <c r="G39" s="270">
        <f t="shared" ref="G39" si="1">SUM(G38)</f>
        <v>4</v>
      </c>
      <c r="H39" s="267"/>
      <c r="I39" s="85"/>
      <c r="J39" s="85"/>
      <c r="K39" s="85"/>
    </row>
    <row r="40" spans="1:11">
      <c r="A40" s="1279"/>
      <c r="B40" s="94"/>
      <c r="C40" s="95"/>
      <c r="D40" s="267"/>
      <c r="E40" s="265"/>
      <c r="F40" s="267"/>
      <c r="G40" s="267"/>
      <c r="H40" s="267"/>
      <c r="I40" s="85"/>
      <c r="J40" s="85"/>
      <c r="K40" s="85"/>
    </row>
    <row r="41" spans="1:11">
      <c r="A41" s="1279" t="s">
        <v>60</v>
      </c>
      <c r="B41" s="94">
        <v>2505</v>
      </c>
      <c r="C41" s="95" t="s">
        <v>190</v>
      </c>
      <c r="D41" s="288"/>
      <c r="E41" s="292"/>
      <c r="F41" s="288"/>
      <c r="G41" s="288"/>
      <c r="H41" s="288"/>
      <c r="I41" s="85"/>
      <c r="J41" s="85"/>
      <c r="K41" s="85"/>
    </row>
    <row r="42" spans="1:11">
      <c r="A42" s="1279"/>
      <c r="B42" s="118">
        <v>60</v>
      </c>
      <c r="C42" s="626" t="s">
        <v>181</v>
      </c>
      <c r="D42" s="92"/>
      <c r="E42" s="536"/>
      <c r="F42" s="536"/>
      <c r="G42" s="92"/>
      <c r="H42" s="92"/>
      <c r="I42" s="85"/>
      <c r="J42" s="85"/>
      <c r="K42" s="85"/>
    </row>
    <row r="43" spans="1:11">
      <c r="A43" s="1279"/>
      <c r="B43" s="138">
        <v>60.703000000000003</v>
      </c>
      <c r="C43" s="95" t="s">
        <v>191</v>
      </c>
      <c r="D43" s="92"/>
      <c r="E43" s="536"/>
      <c r="F43" s="536"/>
      <c r="G43" s="92"/>
      <c r="H43" s="92"/>
      <c r="I43" s="85"/>
      <c r="J43" s="85"/>
      <c r="K43" s="85"/>
    </row>
    <row r="44" spans="1:11" ht="15" customHeight="1">
      <c r="A44" s="1279"/>
      <c r="B44" s="178">
        <v>34</v>
      </c>
      <c r="C44" s="626" t="s">
        <v>407</v>
      </c>
      <c r="D44" s="267"/>
      <c r="E44" s="265"/>
      <c r="F44" s="267"/>
      <c r="G44" s="265"/>
      <c r="H44" s="265"/>
      <c r="I44" s="85"/>
      <c r="J44" s="85"/>
      <c r="K44" s="85"/>
    </row>
    <row r="45" spans="1:11" ht="28.8" customHeight="1">
      <c r="A45" s="832"/>
      <c r="B45" s="178" t="s">
        <v>662</v>
      </c>
      <c r="C45" s="626" t="s">
        <v>663</v>
      </c>
      <c r="D45" s="267"/>
      <c r="E45" s="270"/>
      <c r="F45" s="269"/>
      <c r="G45" s="270">
        <v>18700</v>
      </c>
      <c r="H45" s="265" t="s">
        <v>219</v>
      </c>
      <c r="I45" s="85"/>
      <c r="J45" s="85"/>
      <c r="K45" s="85"/>
    </row>
    <row r="46" spans="1:11" ht="15" customHeight="1">
      <c r="A46" s="1279" t="s">
        <v>55</v>
      </c>
      <c r="B46" s="178">
        <v>34</v>
      </c>
      <c r="C46" s="626" t="s">
        <v>407</v>
      </c>
      <c r="D46" s="267"/>
      <c r="E46" s="270"/>
      <c r="F46" s="269"/>
      <c r="G46" s="270">
        <f>SUM(G45:G45)</f>
        <v>18700</v>
      </c>
      <c r="H46" s="265"/>
      <c r="I46" s="85"/>
      <c r="J46" s="85"/>
      <c r="K46" s="85"/>
    </row>
    <row r="47" spans="1:11">
      <c r="A47" s="1279" t="s">
        <v>55</v>
      </c>
      <c r="B47" s="138">
        <v>60.703000000000003</v>
      </c>
      <c r="C47" s="95" t="s">
        <v>191</v>
      </c>
      <c r="D47" s="92"/>
      <c r="E47" s="640"/>
      <c r="F47" s="640"/>
      <c r="G47" s="183">
        <f t="shared" ref="G47:G48" si="2">G46</f>
        <v>18700</v>
      </c>
      <c r="H47" s="92"/>
      <c r="I47" s="85"/>
      <c r="J47" s="85"/>
      <c r="K47" s="85"/>
    </row>
    <row r="48" spans="1:11">
      <c r="A48" s="1279" t="s">
        <v>55</v>
      </c>
      <c r="B48" s="118">
        <v>60</v>
      </c>
      <c r="C48" s="626" t="s">
        <v>181</v>
      </c>
      <c r="D48" s="92"/>
      <c r="E48" s="640"/>
      <c r="F48" s="640"/>
      <c r="G48" s="183">
        <f t="shared" si="2"/>
        <v>18700</v>
      </c>
      <c r="H48" s="92"/>
      <c r="I48" s="85"/>
      <c r="J48" s="85"/>
      <c r="K48" s="85"/>
    </row>
    <row r="49" spans="1:11">
      <c r="A49" s="1279" t="s">
        <v>55</v>
      </c>
      <c r="B49" s="94">
        <v>2505</v>
      </c>
      <c r="C49" s="95" t="s">
        <v>190</v>
      </c>
      <c r="D49" s="269"/>
      <c r="E49" s="270"/>
      <c r="F49" s="269"/>
      <c r="G49" s="270">
        <f>G48</f>
        <v>18700</v>
      </c>
      <c r="H49" s="265"/>
      <c r="I49" s="85"/>
      <c r="J49" s="85"/>
      <c r="K49" s="85"/>
    </row>
    <row r="50" spans="1:11">
      <c r="A50" s="109" t="s">
        <v>55</v>
      </c>
      <c r="B50" s="122"/>
      <c r="C50" s="1094" t="s">
        <v>59</v>
      </c>
      <c r="D50" s="267"/>
      <c r="E50" s="266"/>
      <c r="F50" s="267"/>
      <c r="G50" s="265">
        <f>G49+G39+G24</f>
        <v>26204</v>
      </c>
      <c r="H50" s="265"/>
      <c r="I50" s="85"/>
      <c r="J50" s="85"/>
      <c r="K50" s="85"/>
    </row>
    <row r="51" spans="1:11">
      <c r="A51" s="109" t="s">
        <v>55</v>
      </c>
      <c r="B51" s="122"/>
      <c r="C51" s="110" t="s">
        <v>56</v>
      </c>
      <c r="D51" s="617"/>
      <c r="E51" s="617"/>
      <c r="F51" s="754"/>
      <c r="G51" s="754">
        <f>G50</f>
        <v>26204</v>
      </c>
      <c r="H51" s="100"/>
      <c r="I51" s="85"/>
      <c r="J51" s="85"/>
      <c r="K51" s="85"/>
    </row>
    <row r="52" spans="1:11">
      <c r="A52" s="1057"/>
      <c r="B52" s="237"/>
      <c r="C52" s="586"/>
      <c r="D52" s="85"/>
      <c r="E52" s="85"/>
      <c r="F52" s="100"/>
      <c r="G52" s="100"/>
      <c r="H52" s="100"/>
      <c r="I52" s="85"/>
      <c r="J52" s="85"/>
      <c r="K52" s="85"/>
    </row>
    <row r="53" spans="1:11">
      <c r="A53" s="557" t="s">
        <v>220</v>
      </c>
      <c r="B53" s="146"/>
      <c r="C53" s="1268"/>
      <c r="D53" s="15"/>
      <c r="E53" s="15"/>
      <c r="F53" s="15"/>
      <c r="G53" s="15"/>
      <c r="H53" s="1085"/>
      <c r="I53" s="85"/>
      <c r="J53" s="85"/>
      <c r="K53" s="85"/>
    </row>
    <row r="54" spans="1:11">
      <c r="A54" s="1079" t="s">
        <v>218</v>
      </c>
      <c r="B54" s="1495" t="s">
        <v>674</v>
      </c>
      <c r="C54" s="1495"/>
      <c r="D54" s="1495"/>
      <c r="E54" s="1495"/>
      <c r="F54" s="1495"/>
      <c r="G54" s="1495"/>
      <c r="H54" s="1495"/>
      <c r="I54" s="85"/>
      <c r="J54" s="85"/>
      <c r="K54" s="85"/>
    </row>
    <row r="55" spans="1:11">
      <c r="A55" s="1293" t="s">
        <v>219</v>
      </c>
      <c r="B55" s="1495" t="s">
        <v>604</v>
      </c>
      <c r="C55" s="1495"/>
      <c r="D55" s="1495"/>
      <c r="E55" s="1495"/>
      <c r="F55" s="1495"/>
      <c r="G55" s="1495"/>
      <c r="H55" s="1495"/>
      <c r="I55" s="85"/>
      <c r="J55" s="85"/>
      <c r="K55" s="85"/>
    </row>
    <row r="56" spans="1:11">
      <c r="A56" s="85"/>
      <c r="B56" s="85"/>
      <c r="C56" s="85"/>
      <c r="D56" s="85"/>
      <c r="E56" s="85"/>
      <c r="F56" s="100"/>
      <c r="G56" s="100"/>
      <c r="H56" s="100"/>
      <c r="I56" s="85"/>
      <c r="J56" s="85"/>
      <c r="K56" s="85"/>
    </row>
    <row r="57" spans="1:11">
      <c r="A57" s="85"/>
      <c r="B57" s="85"/>
      <c r="C57" s="85"/>
      <c r="D57" s="85"/>
      <c r="E57" s="85"/>
      <c r="F57" s="100"/>
      <c r="G57" s="100"/>
      <c r="H57" s="100"/>
      <c r="I57" s="85"/>
      <c r="J57" s="85"/>
      <c r="K57" s="85"/>
    </row>
    <row r="58" spans="1:11">
      <c r="A58" s="85"/>
      <c r="B58" s="85"/>
      <c r="C58" s="85"/>
      <c r="D58" s="85"/>
      <c r="E58" s="85"/>
      <c r="F58" s="100"/>
      <c r="G58" s="100"/>
      <c r="H58" s="100"/>
      <c r="I58" s="85"/>
      <c r="J58" s="85"/>
      <c r="K58" s="85"/>
    </row>
    <row r="59" spans="1:11">
      <c r="A59" s="85"/>
      <c r="B59" s="85"/>
      <c r="C59" s="85"/>
      <c r="D59" s="85"/>
      <c r="E59" s="85"/>
      <c r="F59" s="100"/>
      <c r="G59" s="100"/>
      <c r="H59" s="100"/>
      <c r="I59" s="85"/>
      <c r="J59" s="85"/>
      <c r="K59" s="85"/>
    </row>
    <row r="60" spans="1:11">
      <c r="A60" s="85"/>
      <c r="B60" s="85"/>
      <c r="C60" s="85"/>
      <c r="D60" s="85"/>
      <c r="E60" s="85"/>
      <c r="F60" s="100"/>
      <c r="G60" s="100"/>
      <c r="H60" s="100"/>
      <c r="I60" s="85"/>
      <c r="J60" s="85"/>
      <c r="K60" s="85"/>
    </row>
    <row r="61" spans="1:11">
      <c r="A61" s="85"/>
      <c r="B61" s="85"/>
      <c r="C61" s="85"/>
      <c r="D61" s="85"/>
      <c r="E61" s="85"/>
      <c r="F61" s="100"/>
      <c r="G61" s="100"/>
      <c r="H61" s="100"/>
      <c r="I61" s="85"/>
      <c r="J61" s="85"/>
      <c r="K61" s="85"/>
    </row>
    <row r="62" spans="1:11">
      <c r="A62" s="85"/>
      <c r="B62" s="85"/>
      <c r="C62" s="85"/>
      <c r="D62" s="85"/>
      <c r="E62" s="85"/>
      <c r="F62" s="100"/>
      <c r="G62" s="100"/>
      <c r="H62" s="100"/>
      <c r="I62" s="85"/>
      <c r="J62" s="85"/>
      <c r="K62" s="85"/>
    </row>
    <row r="63" spans="1:11">
      <c r="A63" s="85"/>
      <c r="B63" s="85"/>
      <c r="C63" s="85"/>
      <c r="D63" s="85"/>
      <c r="E63" s="85"/>
      <c r="F63" s="100"/>
      <c r="G63" s="100"/>
      <c r="H63" s="100"/>
      <c r="I63" s="85"/>
      <c r="J63" s="85"/>
      <c r="K63" s="85"/>
    </row>
    <row r="64" spans="1:11">
      <c r="A64" s="85"/>
      <c r="B64" s="85"/>
      <c r="C64" s="85"/>
      <c r="D64" s="85"/>
      <c r="E64" s="85"/>
      <c r="F64" s="100"/>
      <c r="G64" s="100"/>
      <c r="H64" s="100"/>
      <c r="I64" s="85"/>
      <c r="J64" s="85"/>
      <c r="K64" s="85"/>
    </row>
    <row r="65" spans="1:11">
      <c r="A65" s="85"/>
      <c r="B65" s="85"/>
      <c r="C65" s="85"/>
      <c r="D65" s="85"/>
      <c r="E65" s="85"/>
      <c r="F65" s="100"/>
      <c r="G65" s="100"/>
      <c r="H65" s="100"/>
      <c r="I65" s="85"/>
      <c r="J65" s="85"/>
      <c r="K65" s="85"/>
    </row>
    <row r="66" spans="1:11">
      <c r="A66" s="85"/>
      <c r="B66" s="85"/>
      <c r="C66" s="85"/>
      <c r="D66" s="85"/>
      <c r="E66" s="85"/>
      <c r="F66" s="100"/>
      <c r="G66" s="100"/>
      <c r="H66" s="100"/>
      <c r="I66" s="85"/>
      <c r="J66" s="85"/>
      <c r="K66" s="85"/>
    </row>
    <row r="67" spans="1:11">
      <c r="A67" s="85"/>
      <c r="B67" s="85"/>
      <c r="C67" s="85"/>
      <c r="D67" s="85"/>
      <c r="E67" s="85"/>
      <c r="F67" s="100"/>
      <c r="G67" s="100"/>
      <c r="H67" s="100"/>
      <c r="I67" s="85"/>
      <c r="J67" s="85"/>
      <c r="K67" s="85"/>
    </row>
    <row r="68" spans="1:11">
      <c r="A68" s="85"/>
      <c r="B68" s="85"/>
      <c r="C68" s="85"/>
      <c r="D68" s="85"/>
      <c r="E68" s="85"/>
      <c r="F68" s="100"/>
      <c r="G68" s="100"/>
      <c r="H68" s="100"/>
      <c r="I68" s="85"/>
      <c r="J68" s="85"/>
      <c r="K68" s="85"/>
    </row>
  </sheetData>
  <autoFilter ref="A14:K50">
    <filterColumn colId="7"/>
  </autoFilter>
  <mergeCells count="5">
    <mergeCell ref="B54:H54"/>
    <mergeCell ref="B55:H55"/>
    <mergeCell ref="A1:G1"/>
    <mergeCell ref="A2:G2"/>
    <mergeCell ref="A3:G3"/>
  </mergeCells>
  <printOptions horizontalCentered="1"/>
  <pageMargins left="0.55118110236220474" right="0.55118110236220474" top="0.78740157480314965" bottom="1.5748031496062993" header="0.51181102362204722" footer="1.1811023622047245"/>
  <pageSetup paperSize="9" scale="95" firstPageNumber="34" fitToHeight="15" orientation="portrait" blackAndWhite="1" useFirstPageNumber="1" r:id="rId1"/>
  <headerFooter alignWithMargins="0">
    <oddHeader xml:space="preserve">&amp;C   </oddHeader>
    <oddFooter>&amp;C&amp;"Times New Roman,Bold" &amp;P</oddFooter>
  </headerFooter>
</worksheet>
</file>

<file path=xl/worksheets/sheet26.xml><?xml version="1.0" encoding="utf-8"?>
<worksheet xmlns="http://schemas.openxmlformats.org/spreadsheetml/2006/main" xmlns:r="http://schemas.openxmlformats.org/officeDocument/2006/relationships">
  <sheetPr syncVertical="1" syncRef="C19" transitionEvaluation="1">
    <tabColor rgb="FFFF0000"/>
  </sheetPr>
  <dimension ref="A1:K70"/>
  <sheetViews>
    <sheetView view="pageBreakPreview" topLeftCell="C19" zoomScaleSheetLayoutView="100" workbookViewId="0">
      <selection activeCell="C34" sqref="C34:K41"/>
    </sheetView>
  </sheetViews>
  <sheetFormatPr defaultColWidth="11" defaultRowHeight="13.2"/>
  <cols>
    <col min="1" max="1" width="6.44140625" style="344" customWidth="1"/>
    <col min="2" max="2" width="8.109375" style="345" customWidth="1"/>
    <col min="3" max="3" width="35.77734375" style="344" customWidth="1"/>
    <col min="4" max="4" width="7.77734375" style="342" customWidth="1"/>
    <col min="5" max="5" width="10.77734375" style="342" customWidth="1"/>
    <col min="6" max="7" width="10.77734375" style="344" customWidth="1"/>
    <col min="8" max="8" width="3.44140625" style="344" customWidth="1"/>
    <col min="9" max="16384" width="11" style="344"/>
  </cols>
  <sheetData>
    <row r="1" spans="1:8" ht="14.1" customHeight="1">
      <c r="A1" s="1515" t="s">
        <v>408</v>
      </c>
      <c r="B1" s="1515"/>
      <c r="C1" s="1515"/>
      <c r="D1" s="1515"/>
      <c r="E1" s="1515"/>
      <c r="F1" s="1515"/>
      <c r="G1" s="1515"/>
      <c r="H1" s="623"/>
    </row>
    <row r="2" spans="1:8" ht="14.1" customHeight="1">
      <c r="A2" s="1515" t="s">
        <v>461</v>
      </c>
      <c r="B2" s="1515"/>
      <c r="C2" s="1515"/>
      <c r="D2" s="1515"/>
      <c r="E2" s="1515"/>
      <c r="F2" s="1515"/>
      <c r="G2" s="1515"/>
      <c r="H2" s="623"/>
    </row>
    <row r="3" spans="1:8" ht="15" customHeight="1">
      <c r="A3" s="1502" t="s">
        <v>462</v>
      </c>
      <c r="B3" s="1502"/>
      <c r="C3" s="1502"/>
      <c r="D3" s="1502"/>
      <c r="E3" s="1502"/>
      <c r="F3" s="1502"/>
      <c r="G3" s="1502"/>
      <c r="H3" s="625"/>
    </row>
    <row r="4" spans="1:8" ht="12" customHeight="1">
      <c r="A4" s="35"/>
      <c r="B4" s="1473"/>
      <c r="C4" s="1473"/>
      <c r="D4" s="1473"/>
      <c r="E4" s="1473"/>
      <c r="F4" s="1473"/>
      <c r="G4" s="1473"/>
      <c r="H4" s="620"/>
    </row>
    <row r="5" spans="1:8" ht="14.1" customHeight="1">
      <c r="A5" s="35"/>
      <c r="B5" s="31"/>
      <c r="C5" s="31"/>
      <c r="D5" s="36"/>
      <c r="E5" s="37" t="s">
        <v>11</v>
      </c>
      <c r="F5" s="37" t="s">
        <v>12</v>
      </c>
      <c r="G5" s="37" t="s">
        <v>116</v>
      </c>
      <c r="H5" s="34"/>
    </row>
    <row r="6" spans="1:8" ht="14.1" customHeight="1">
      <c r="A6" s="35"/>
      <c r="B6" s="38" t="s">
        <v>13</v>
      </c>
      <c r="C6" s="31" t="s">
        <v>14</v>
      </c>
      <c r="D6" s="39" t="s">
        <v>56</v>
      </c>
      <c r="E6" s="33">
        <v>194604</v>
      </c>
      <c r="F6" s="1407">
        <v>0</v>
      </c>
      <c r="G6" s="33">
        <f>SUM(E6:F6)</f>
        <v>194604</v>
      </c>
      <c r="H6" s="33"/>
    </row>
    <row r="7" spans="1:8" ht="14.1" customHeight="1">
      <c r="A7" s="35"/>
      <c r="B7" s="38" t="s">
        <v>15</v>
      </c>
      <c r="C7" s="40" t="s">
        <v>16</v>
      </c>
      <c r="D7" s="41"/>
      <c r="E7" s="34"/>
      <c r="F7" s="1408"/>
      <c r="G7" s="34"/>
      <c r="H7" s="34"/>
    </row>
    <row r="8" spans="1:8" ht="14.1" customHeight="1">
      <c r="A8" s="35"/>
      <c r="B8" s="38"/>
      <c r="C8" s="40" t="s">
        <v>112</v>
      </c>
      <c r="D8" s="41" t="s">
        <v>56</v>
      </c>
      <c r="E8" s="34">
        <f>G25</f>
        <v>210</v>
      </c>
      <c r="F8" s="1409">
        <v>0</v>
      </c>
      <c r="G8" s="34">
        <f>SUM(E8:F8)</f>
        <v>210</v>
      </c>
      <c r="H8" s="34"/>
    </row>
    <row r="9" spans="1:8" ht="15.6" customHeight="1">
      <c r="A9" s="532"/>
      <c r="B9" s="1281" t="s">
        <v>55</v>
      </c>
      <c r="C9" s="1282" t="s">
        <v>27</v>
      </c>
      <c r="D9" s="533" t="s">
        <v>56</v>
      </c>
      <c r="E9" s="534">
        <f>SUM(E6:E8)</f>
        <v>194814</v>
      </c>
      <c r="F9" s="1410">
        <f>SUM(F6:F8)</f>
        <v>0</v>
      </c>
      <c r="G9" s="534">
        <f>SUM(E9:F9)</f>
        <v>194814</v>
      </c>
      <c r="H9" s="745"/>
    </row>
    <row r="10" spans="1:8" ht="7.95" customHeight="1">
      <c r="A10" s="35"/>
      <c r="B10" s="38"/>
      <c r="C10" s="31"/>
      <c r="D10" s="32"/>
      <c r="E10" s="32"/>
      <c r="F10" s="39"/>
      <c r="G10" s="32"/>
      <c r="H10" s="32"/>
    </row>
    <row r="11" spans="1:8" ht="14.1" customHeight="1">
      <c r="A11" s="35"/>
      <c r="B11" s="38" t="s">
        <v>28</v>
      </c>
      <c r="C11" s="31" t="s">
        <v>29</v>
      </c>
      <c r="D11" s="31"/>
      <c r="E11" s="31"/>
      <c r="F11" s="45"/>
      <c r="G11" s="31"/>
      <c r="H11" s="31"/>
    </row>
    <row r="12" spans="1:8" s="277" customFormat="1">
      <c r="A12" s="33"/>
      <c r="B12" s="76"/>
      <c r="C12" s="76"/>
      <c r="D12" s="76"/>
      <c r="E12" s="76"/>
      <c r="F12" s="76"/>
      <c r="G12" s="76"/>
      <c r="H12" s="76"/>
    </row>
    <row r="13" spans="1:8" s="277" customFormat="1" ht="13.8" thickBot="1">
      <c r="A13" s="46"/>
      <c r="B13" s="1474" t="s">
        <v>104</v>
      </c>
      <c r="C13" s="1474"/>
      <c r="D13" s="1474"/>
      <c r="E13" s="1474"/>
      <c r="F13" s="1474"/>
      <c r="G13" s="1474"/>
      <c r="H13" s="467"/>
    </row>
    <row r="14" spans="1:8" s="277" customFormat="1" ht="14.1" customHeight="1" thickTop="1" thickBot="1">
      <c r="A14" s="46"/>
      <c r="B14" s="262"/>
      <c r="C14" s="262" t="s">
        <v>30</v>
      </c>
      <c r="D14" s="262"/>
      <c r="E14" s="262"/>
      <c r="F14" s="262"/>
      <c r="G14" s="47" t="s">
        <v>55</v>
      </c>
      <c r="H14" s="34"/>
    </row>
    <row r="15" spans="1:8" s="322" customFormat="1" ht="13.8" thickTop="1">
      <c r="A15" s="988"/>
      <c r="B15" s="989"/>
      <c r="C15" s="990" t="s">
        <v>59</v>
      </c>
      <c r="D15" s="273"/>
      <c r="E15" s="536"/>
      <c r="F15" s="536"/>
      <c r="G15" s="273"/>
      <c r="H15" s="311"/>
    </row>
    <row r="16" spans="1:8" s="322" customFormat="1">
      <c r="A16" s="988" t="s">
        <v>60</v>
      </c>
      <c r="B16" s="991">
        <v>3425</v>
      </c>
      <c r="C16" s="990" t="s">
        <v>409</v>
      </c>
      <c r="D16" s="691"/>
      <c r="E16" s="605"/>
      <c r="F16" s="605"/>
      <c r="G16" s="691"/>
    </row>
    <row r="17" spans="1:8" s="322" customFormat="1">
      <c r="A17" s="988"/>
      <c r="B17" s="989">
        <v>60</v>
      </c>
      <c r="C17" s="992" t="s">
        <v>124</v>
      </c>
      <c r="D17" s="691"/>
      <c r="E17" s="605"/>
      <c r="F17" s="605"/>
      <c r="G17" s="691"/>
    </row>
    <row r="18" spans="1:8" s="322" customFormat="1">
      <c r="A18" s="988"/>
      <c r="B18" s="991">
        <v>60.000999999999998</v>
      </c>
      <c r="C18" s="990" t="s">
        <v>61</v>
      </c>
      <c r="D18" s="691"/>
      <c r="E18" s="605"/>
      <c r="F18" s="605"/>
      <c r="G18" s="691"/>
    </row>
    <row r="19" spans="1:8" s="322" customFormat="1" ht="14.4" customHeight="1">
      <c r="A19" s="988"/>
      <c r="B19" s="989">
        <v>37</v>
      </c>
      <c r="C19" s="992" t="s">
        <v>410</v>
      </c>
      <c r="D19" s="691"/>
      <c r="E19" s="605"/>
      <c r="F19" s="605"/>
      <c r="G19" s="691"/>
    </row>
    <row r="20" spans="1:8" s="322" customFormat="1" ht="15.75" customHeight="1">
      <c r="A20" s="988"/>
      <c r="B20" s="993" t="s">
        <v>523</v>
      </c>
      <c r="C20" s="994" t="s">
        <v>520</v>
      </c>
      <c r="D20" s="288"/>
      <c r="E20" s="286"/>
      <c r="F20" s="287"/>
      <c r="G20" s="286">
        <v>210</v>
      </c>
      <c r="H20" s="323"/>
    </row>
    <row r="21" spans="1:8" s="322" customFormat="1" ht="14.1" customHeight="1">
      <c r="A21" s="988" t="s">
        <v>55</v>
      </c>
      <c r="B21" s="989">
        <v>37</v>
      </c>
      <c r="C21" s="992" t="s">
        <v>410</v>
      </c>
      <c r="D21" s="288"/>
      <c r="E21" s="315"/>
      <c r="F21" s="316"/>
      <c r="G21" s="315">
        <f>SUM(G20:G20)</f>
        <v>210</v>
      </c>
      <c r="H21" s="330"/>
    </row>
    <row r="22" spans="1:8" s="322" customFormat="1">
      <c r="A22" s="988" t="s">
        <v>55</v>
      </c>
      <c r="B22" s="991">
        <v>60.000999999999998</v>
      </c>
      <c r="C22" s="990" t="s">
        <v>61</v>
      </c>
      <c r="D22" s="635"/>
      <c r="E22" s="501"/>
      <c r="F22" s="501"/>
      <c r="G22" s="757">
        <f t="shared" ref="G22" si="0">G21</f>
        <v>210</v>
      </c>
      <c r="H22" s="331"/>
    </row>
    <row r="23" spans="1:8" s="322" customFormat="1">
      <c r="A23" s="995" t="s">
        <v>55</v>
      </c>
      <c r="B23" s="996">
        <v>60</v>
      </c>
      <c r="C23" s="997" t="s">
        <v>124</v>
      </c>
      <c r="D23" s="288"/>
      <c r="E23" s="386"/>
      <c r="F23" s="386"/>
      <c r="G23" s="286">
        <f>G22</f>
        <v>210</v>
      </c>
      <c r="H23" s="697"/>
    </row>
    <row r="24" spans="1:8" s="322" customFormat="1">
      <c r="A24" s="988" t="s">
        <v>55</v>
      </c>
      <c r="B24" s="991">
        <v>3425</v>
      </c>
      <c r="C24" s="990" t="s">
        <v>409</v>
      </c>
      <c r="D24" s="316"/>
      <c r="E24" s="315"/>
      <c r="F24" s="316"/>
      <c r="G24" s="315">
        <f t="shared" ref="G24:G25" si="1">G23</f>
        <v>210</v>
      </c>
      <c r="H24" s="330"/>
    </row>
    <row r="25" spans="1:8" ht="15" customHeight="1">
      <c r="A25" s="998" t="s">
        <v>55</v>
      </c>
      <c r="B25" s="999"/>
      <c r="C25" s="1000" t="s">
        <v>59</v>
      </c>
      <c r="D25" s="1207"/>
      <c r="E25" s="1207"/>
      <c r="F25" s="1207"/>
      <c r="G25" s="1207">
        <f t="shared" si="1"/>
        <v>210</v>
      </c>
      <c r="H25" s="349"/>
    </row>
    <row r="26" spans="1:8" ht="13.2" customHeight="1">
      <c r="A26" s="998" t="s">
        <v>55</v>
      </c>
      <c r="B26" s="1001"/>
      <c r="C26" s="1206" t="s">
        <v>56</v>
      </c>
      <c r="D26" s="1071"/>
      <c r="E26" s="1071"/>
      <c r="F26" s="279"/>
      <c r="G26" s="1208">
        <f>G25</f>
        <v>210</v>
      </c>
      <c r="H26" s="285"/>
    </row>
    <row r="27" spans="1:8">
      <c r="A27" s="341"/>
      <c r="B27" s="389"/>
      <c r="C27" s="390"/>
      <c r="D27" s="343"/>
      <c r="E27" s="343"/>
      <c r="F27" s="280"/>
      <c r="G27" s="285"/>
      <c r="H27" s="285"/>
    </row>
    <row r="28" spans="1:8">
      <c r="A28" s="341" t="s">
        <v>655</v>
      </c>
      <c r="B28" s="389"/>
      <c r="C28" s="390"/>
      <c r="D28" s="343"/>
      <c r="E28" s="343"/>
      <c r="F28" s="280"/>
      <c r="G28" s="285"/>
      <c r="H28" s="285"/>
    </row>
    <row r="29" spans="1:8">
      <c r="A29" s="341"/>
      <c r="B29" s="389"/>
      <c r="C29" s="390"/>
      <c r="D29" s="343"/>
      <c r="E29" s="343"/>
      <c r="F29" s="280"/>
      <c r="G29" s="285"/>
      <c r="H29" s="285"/>
    </row>
    <row r="30" spans="1:8">
      <c r="A30" s="341"/>
      <c r="B30" s="389"/>
      <c r="C30" s="390"/>
      <c r="D30" s="343"/>
      <c r="E30" s="343"/>
      <c r="F30" s="280"/>
      <c r="G30" s="285"/>
      <c r="H30" s="285"/>
    </row>
    <row r="31" spans="1:8">
      <c r="A31" s="341"/>
      <c r="B31" s="389"/>
      <c r="C31" s="390"/>
      <c r="D31" s="343"/>
      <c r="E31" s="343"/>
      <c r="F31" s="280"/>
      <c r="G31" s="285"/>
      <c r="H31" s="285"/>
    </row>
    <row r="32" spans="1:8">
      <c r="A32" s="341"/>
      <c r="B32" s="389"/>
      <c r="C32" s="390"/>
      <c r="D32" s="343"/>
      <c r="E32" s="343"/>
      <c r="F32" s="280"/>
      <c r="G32" s="285"/>
      <c r="H32" s="285"/>
    </row>
    <row r="33" spans="1:11">
      <c r="A33" s="341"/>
      <c r="B33" s="389"/>
      <c r="C33" s="390"/>
      <c r="D33" s="343"/>
      <c r="E33" s="343"/>
      <c r="F33" s="280"/>
      <c r="G33" s="285"/>
      <c r="H33" s="285"/>
    </row>
    <row r="34" spans="1:11">
      <c r="A34" s="341"/>
      <c r="B34" s="389"/>
      <c r="C34" s="390"/>
      <c r="D34" s="343"/>
      <c r="E34" s="343"/>
      <c r="F34" s="280"/>
      <c r="G34" s="285"/>
      <c r="H34" s="285"/>
      <c r="I34" s="341"/>
      <c r="J34" s="341"/>
      <c r="K34" s="341"/>
    </row>
    <row r="35" spans="1:11">
      <c r="A35" s="341"/>
      <c r="B35" s="389"/>
      <c r="C35" s="390"/>
      <c r="D35" s="343"/>
      <c r="E35" s="343"/>
      <c r="F35" s="280"/>
      <c r="G35" s="285"/>
      <c r="H35" s="285"/>
      <c r="I35" s="341"/>
      <c r="J35" s="341"/>
      <c r="K35" s="341"/>
    </row>
    <row r="36" spans="1:11">
      <c r="A36" s="341"/>
      <c r="B36" s="389"/>
      <c r="C36" s="390"/>
      <c r="D36" s="343"/>
      <c r="E36" s="343"/>
      <c r="F36" s="280"/>
      <c r="G36" s="285"/>
      <c r="H36" s="285"/>
      <c r="I36" s="341"/>
      <c r="J36" s="341"/>
      <c r="K36" s="341"/>
    </row>
    <row r="37" spans="1:11">
      <c r="A37" s="341"/>
      <c r="B37" s="389"/>
      <c r="C37" s="390"/>
      <c r="D37" s="784"/>
      <c r="E37" s="460"/>
      <c r="F37" s="784"/>
      <c r="G37" s="460"/>
      <c r="H37" s="460"/>
      <c r="I37" s="341"/>
      <c r="J37" s="341"/>
      <c r="K37" s="341"/>
    </row>
    <row r="38" spans="1:11">
      <c r="A38" s="341"/>
      <c r="B38" s="389"/>
      <c r="C38" s="390"/>
      <c r="D38" s="343"/>
      <c r="E38" s="343"/>
      <c r="F38" s="280"/>
      <c r="G38" s="285"/>
      <c r="H38" s="285"/>
      <c r="I38" s="341"/>
      <c r="J38" s="341"/>
      <c r="K38" s="341"/>
    </row>
    <row r="39" spans="1:11" ht="0.75" customHeight="1">
      <c r="A39" s="341"/>
      <c r="B39" s="389"/>
      <c r="C39" s="390"/>
      <c r="D39" s="343"/>
      <c r="E39" s="343"/>
      <c r="F39" s="341"/>
      <c r="G39" s="341"/>
      <c r="H39" s="341"/>
      <c r="I39" s="341"/>
      <c r="J39" s="341"/>
      <c r="K39" s="341"/>
    </row>
    <row r="40" spans="1:11">
      <c r="A40" s="341"/>
      <c r="B40" s="389"/>
      <c r="C40" s="341"/>
      <c r="D40" s="348"/>
      <c r="E40" s="348"/>
      <c r="F40" s="280"/>
      <c r="G40" s="285"/>
      <c r="H40" s="285"/>
      <c r="I40" s="341"/>
      <c r="J40" s="341"/>
      <c r="K40" s="341"/>
    </row>
    <row r="41" spans="1:11">
      <c r="A41" s="341"/>
      <c r="B41" s="389"/>
      <c r="C41" s="341"/>
      <c r="D41" s="348"/>
      <c r="E41" s="348"/>
      <c r="F41" s="348"/>
      <c r="G41" s="348"/>
      <c r="H41" s="348"/>
      <c r="I41" s="341"/>
      <c r="J41" s="341"/>
      <c r="K41" s="341"/>
    </row>
    <row r="42" spans="1:11">
      <c r="D42" s="283"/>
      <c r="E42" s="283"/>
      <c r="F42" s="283"/>
      <c r="G42" s="283"/>
      <c r="H42" s="283"/>
    </row>
    <row r="43" spans="1:11">
      <c r="D43" s="350"/>
      <c r="E43" s="350"/>
      <c r="F43" s="350"/>
      <c r="G43" s="350"/>
      <c r="H43" s="350"/>
    </row>
    <row r="44" spans="1:11">
      <c r="C44" s="345"/>
      <c r="D44" s="351"/>
      <c r="E44" s="351"/>
      <c r="F44" s="351"/>
      <c r="G44" s="351"/>
      <c r="H44" s="351"/>
    </row>
    <row r="45" spans="1:11">
      <c r="C45" s="345"/>
      <c r="F45" s="342"/>
      <c r="G45" s="342"/>
      <c r="H45" s="342"/>
    </row>
    <row r="46" spans="1:11">
      <c r="C46" s="345"/>
      <c r="F46" s="342"/>
      <c r="G46" s="342"/>
      <c r="H46" s="342"/>
    </row>
    <row r="47" spans="1:11">
      <c r="C47" s="345"/>
      <c r="F47" s="342"/>
      <c r="G47" s="342"/>
      <c r="H47" s="342"/>
    </row>
    <row r="48" spans="1:11">
      <c r="C48" s="345"/>
      <c r="F48" s="342"/>
      <c r="G48" s="342"/>
      <c r="H48" s="342"/>
    </row>
    <row r="49" spans="1:8">
      <c r="C49" s="345"/>
      <c r="F49" s="342"/>
      <c r="G49" s="342"/>
      <c r="H49" s="342"/>
    </row>
    <row r="50" spans="1:8">
      <c r="C50" s="345"/>
      <c r="F50" s="342"/>
      <c r="G50" s="342"/>
      <c r="H50" s="342"/>
    </row>
    <row r="58" spans="1:8">
      <c r="A58" s="1514"/>
      <c r="B58" s="1514"/>
      <c r="C58" s="1514"/>
    </row>
    <row r="64" spans="1:8">
      <c r="B64" s="344"/>
      <c r="F64" s="342"/>
      <c r="G64" s="342"/>
      <c r="H64" s="342"/>
    </row>
    <row r="70" spans="2:3">
      <c r="B70" s="344"/>
      <c r="C70" s="388"/>
    </row>
  </sheetData>
  <autoFilter ref="A14:H14">
    <filterColumn colId="7"/>
  </autoFilter>
  <mergeCells count="6">
    <mergeCell ref="A58:C58"/>
    <mergeCell ref="B13:G13"/>
    <mergeCell ref="A1:G1"/>
    <mergeCell ref="A2:G2"/>
    <mergeCell ref="A3:G3"/>
    <mergeCell ref="B4:G4"/>
  </mergeCells>
  <printOptions horizontalCentered="1"/>
  <pageMargins left="0.55118110236220474" right="0.55118110236220474" top="0.78740157480314965" bottom="1.5748031496062993" header="0.51181102362204722" footer="1.1811023622047245"/>
  <pageSetup paperSize="9" scale="95" firstPageNumber="35" fitToHeight="15" orientation="portrait" blackAndWhite="1" useFirstPageNumber="1" r:id="rId1"/>
  <headerFooter alignWithMargins="0">
    <oddHeader xml:space="preserve">&amp;C   </oddHeader>
    <oddFooter>&amp;C&amp;"Times New Roman,Bold"  &amp;P</oddFooter>
  </headerFooter>
</worksheet>
</file>

<file path=xl/worksheets/sheet27.xml><?xml version="1.0" encoding="utf-8"?>
<worksheet xmlns="http://schemas.openxmlformats.org/spreadsheetml/2006/main" xmlns:r="http://schemas.openxmlformats.org/officeDocument/2006/relationships">
  <sheetPr syncVertical="1" syncRef="A25" transitionEvaluation="1" codeName="Sheet30">
    <tabColor rgb="FFFF0000"/>
  </sheetPr>
  <dimension ref="A1:U208"/>
  <sheetViews>
    <sheetView view="pageBreakPreview" topLeftCell="A25" zoomScaleSheetLayoutView="100" workbookViewId="0">
      <selection activeCell="I25" sqref="I1:AC1048576"/>
    </sheetView>
  </sheetViews>
  <sheetFormatPr defaultColWidth="9.109375" defaultRowHeight="13.2"/>
  <cols>
    <col min="1" max="1" width="7.44140625" style="967" customWidth="1"/>
    <col min="2" max="2" width="8.109375" style="103" customWidth="1"/>
    <col min="3" max="3" width="35.77734375" style="85" customWidth="1"/>
    <col min="4" max="4" width="7.77734375" style="100" customWidth="1"/>
    <col min="5" max="5" width="10.77734375" style="100" customWidth="1"/>
    <col min="6" max="7" width="10.77734375" style="85" customWidth="1"/>
    <col min="8" max="8" width="3.33203125" style="85" bestFit="1" customWidth="1"/>
    <col min="9" max="11" width="5.6640625" style="108" customWidth="1"/>
    <col min="12" max="12" width="8.33203125" style="113" customWidth="1"/>
    <col min="13" max="13" width="13" style="108" customWidth="1"/>
    <col min="14" max="15" width="12.44140625" style="108" customWidth="1"/>
    <col min="16" max="21" width="9.109375" style="108"/>
    <col min="22" max="16384" width="9.109375" style="85"/>
  </cols>
  <sheetData>
    <row r="1" spans="1:21">
      <c r="A1" s="1498" t="s">
        <v>67</v>
      </c>
      <c r="B1" s="1498"/>
      <c r="C1" s="1498"/>
      <c r="D1" s="1498"/>
      <c r="E1" s="1498"/>
      <c r="F1" s="1498"/>
      <c r="G1" s="1498"/>
      <c r="H1" s="1285"/>
      <c r="M1" s="85"/>
      <c r="N1" s="85"/>
      <c r="O1" s="85"/>
      <c r="P1" s="85"/>
      <c r="Q1" s="85"/>
      <c r="R1" s="85"/>
      <c r="S1" s="85"/>
      <c r="T1" s="85"/>
      <c r="U1" s="85"/>
    </row>
    <row r="2" spans="1:21">
      <c r="A2" s="1498" t="s">
        <v>463</v>
      </c>
      <c r="B2" s="1498"/>
      <c r="C2" s="1498"/>
      <c r="D2" s="1498"/>
      <c r="E2" s="1498"/>
      <c r="F2" s="1498"/>
      <c r="G2" s="1498"/>
      <c r="H2" s="1285"/>
      <c r="L2" s="108"/>
      <c r="M2" s="85"/>
      <c r="N2" s="85"/>
      <c r="O2" s="85"/>
      <c r="P2" s="85"/>
      <c r="Q2" s="85"/>
      <c r="R2" s="85"/>
      <c r="S2" s="85"/>
      <c r="T2" s="85"/>
      <c r="U2" s="85"/>
    </row>
    <row r="3" spans="1:21">
      <c r="A3" s="1472" t="s">
        <v>464</v>
      </c>
      <c r="B3" s="1472"/>
      <c r="C3" s="1472"/>
      <c r="D3" s="1472"/>
      <c r="E3" s="1472"/>
      <c r="F3" s="1472"/>
      <c r="G3" s="1472"/>
      <c r="H3" s="1269"/>
      <c r="L3" s="108"/>
      <c r="N3" s="85"/>
      <c r="O3" s="85"/>
      <c r="P3" s="85"/>
      <c r="Q3" s="85"/>
      <c r="R3" s="85"/>
      <c r="S3" s="85"/>
      <c r="T3" s="85"/>
      <c r="U3" s="85"/>
    </row>
    <row r="4" spans="1:21" ht="13.8">
      <c r="A4" s="35"/>
      <c r="B4" s="1270"/>
      <c r="C4" s="1270"/>
      <c r="D4" s="1270"/>
      <c r="E4" s="1270"/>
      <c r="F4" s="1270"/>
      <c r="G4" s="1270"/>
      <c r="H4" s="1270"/>
      <c r="L4" s="108"/>
      <c r="N4" s="85"/>
      <c r="O4" s="85"/>
      <c r="P4" s="85"/>
      <c r="Q4" s="85"/>
      <c r="R4" s="85"/>
      <c r="S4" s="85"/>
      <c r="T4" s="85"/>
      <c r="U4" s="85"/>
    </row>
    <row r="5" spans="1:21">
      <c r="A5" s="35"/>
      <c r="B5" s="31"/>
      <c r="C5" s="31"/>
      <c r="D5" s="36"/>
      <c r="E5" s="37" t="s">
        <v>11</v>
      </c>
      <c r="F5" s="37" t="s">
        <v>12</v>
      </c>
      <c r="G5" s="37" t="s">
        <v>116</v>
      </c>
      <c r="H5" s="34"/>
      <c r="L5" s="108"/>
      <c r="N5" s="85"/>
      <c r="O5" s="85"/>
      <c r="P5" s="85"/>
      <c r="Q5" s="85"/>
      <c r="R5" s="85"/>
      <c r="S5" s="85"/>
      <c r="T5" s="85"/>
      <c r="U5" s="85"/>
    </row>
    <row r="6" spans="1:21">
      <c r="A6" s="35"/>
      <c r="B6" s="38" t="s">
        <v>13</v>
      </c>
      <c r="C6" s="31" t="s">
        <v>14</v>
      </c>
      <c r="D6" s="39" t="s">
        <v>56</v>
      </c>
      <c r="E6" s="33">
        <v>3284012</v>
      </c>
      <c r="F6" s="33">
        <v>276225</v>
      </c>
      <c r="G6" s="33">
        <f>SUM(E6:F6)</f>
        <v>3560237</v>
      </c>
      <c r="H6" s="33"/>
      <c r="L6" s="108"/>
      <c r="N6" s="85"/>
      <c r="O6" s="85"/>
      <c r="P6" s="85"/>
      <c r="Q6" s="85"/>
      <c r="R6" s="85"/>
      <c r="S6" s="85"/>
      <c r="T6" s="85"/>
      <c r="U6" s="85"/>
    </row>
    <row r="7" spans="1:21">
      <c r="A7" s="35"/>
      <c r="B7" s="38" t="s">
        <v>15</v>
      </c>
      <c r="C7" s="40" t="s">
        <v>16</v>
      </c>
      <c r="D7" s="41"/>
      <c r="E7" s="34"/>
      <c r="F7" s="34"/>
      <c r="G7" s="34"/>
      <c r="H7" s="34"/>
      <c r="L7" s="108"/>
      <c r="N7" s="85"/>
      <c r="O7" s="85"/>
      <c r="P7" s="85"/>
      <c r="Q7" s="85"/>
      <c r="R7" s="85"/>
      <c r="S7" s="85"/>
      <c r="T7" s="85"/>
      <c r="U7" s="85"/>
    </row>
    <row r="8" spans="1:21">
      <c r="A8" s="35"/>
      <c r="B8" s="38"/>
      <c r="C8" s="40" t="s">
        <v>112</v>
      </c>
      <c r="D8" s="41" t="s">
        <v>56</v>
      </c>
      <c r="E8" s="34">
        <f>G33</f>
        <v>11076</v>
      </c>
      <c r="F8" s="461">
        <f>G45</f>
        <v>1212</v>
      </c>
      <c r="G8" s="34">
        <f>SUM(E8:F8)</f>
        <v>12288</v>
      </c>
      <c r="H8" s="34"/>
      <c r="L8" s="108"/>
      <c r="N8" s="85"/>
      <c r="O8" s="85"/>
      <c r="P8" s="85"/>
      <c r="Q8" s="85"/>
      <c r="R8" s="85"/>
      <c r="S8" s="85"/>
      <c r="T8" s="85"/>
      <c r="U8" s="85"/>
    </row>
    <row r="9" spans="1:21">
      <c r="A9" s="35"/>
      <c r="B9" s="42" t="s">
        <v>55</v>
      </c>
      <c r="C9" s="31" t="s">
        <v>27</v>
      </c>
      <c r="D9" s="43" t="s">
        <v>56</v>
      </c>
      <c r="E9" s="44">
        <f>SUM(E6:E8)</f>
        <v>3295088</v>
      </c>
      <c r="F9" s="44">
        <f>SUM(F6:F8)</f>
        <v>277437</v>
      </c>
      <c r="G9" s="44">
        <f>SUM(E9:F9)</f>
        <v>3572525</v>
      </c>
      <c r="H9" s="33"/>
      <c r="L9" s="108"/>
      <c r="N9" s="85"/>
      <c r="O9" s="85"/>
      <c r="P9" s="85"/>
      <c r="Q9" s="85"/>
      <c r="R9" s="85"/>
      <c r="S9" s="85"/>
      <c r="T9" s="85"/>
      <c r="U9" s="85"/>
    </row>
    <row r="10" spans="1:21">
      <c r="A10" s="35"/>
      <c r="B10" s="38"/>
      <c r="C10" s="31"/>
      <c r="D10" s="32"/>
      <c r="E10" s="32"/>
      <c r="F10" s="39"/>
      <c r="G10" s="32"/>
      <c r="H10" s="32"/>
      <c r="L10" s="108"/>
      <c r="N10" s="85"/>
      <c r="O10" s="85"/>
      <c r="P10" s="85"/>
      <c r="Q10" s="85"/>
      <c r="R10" s="85"/>
      <c r="S10" s="85"/>
      <c r="T10" s="85"/>
      <c r="U10" s="85"/>
    </row>
    <row r="11" spans="1:21">
      <c r="A11" s="35"/>
      <c r="B11" s="38" t="s">
        <v>28</v>
      </c>
      <c r="C11" s="31" t="s">
        <v>29</v>
      </c>
      <c r="D11" s="31"/>
      <c r="E11" s="31"/>
      <c r="F11" s="45"/>
      <c r="G11" s="31"/>
      <c r="H11" s="31"/>
      <c r="L11" s="108"/>
      <c r="N11" s="85"/>
      <c r="O11" s="85"/>
      <c r="P11" s="85"/>
      <c r="Q11" s="85"/>
      <c r="R11" s="85"/>
      <c r="S11" s="85"/>
      <c r="T11" s="85"/>
      <c r="U11" s="85"/>
    </row>
    <row r="12" spans="1:21" s="1" customFormat="1">
      <c r="A12" s="33"/>
      <c r="B12" s="467"/>
      <c r="C12" s="467"/>
      <c r="D12" s="467"/>
      <c r="E12" s="467"/>
      <c r="F12" s="467"/>
      <c r="G12" s="467"/>
      <c r="H12" s="467"/>
    </row>
    <row r="13" spans="1:21" s="1" customFormat="1" ht="13.8" thickBot="1">
      <c r="A13" s="46"/>
      <c r="B13" s="1271"/>
      <c r="C13" s="1271"/>
      <c r="D13" s="1271"/>
      <c r="E13" s="1271"/>
      <c r="F13" s="1271"/>
      <c r="G13" s="1271" t="s">
        <v>104</v>
      </c>
      <c r="H13" s="467"/>
    </row>
    <row r="14" spans="1:21" s="1" customFormat="1" ht="14.4" thickTop="1" thickBot="1">
      <c r="A14" s="46"/>
      <c r="B14" s="262"/>
      <c r="C14" s="262" t="s">
        <v>30</v>
      </c>
      <c r="D14" s="262"/>
      <c r="E14" s="262"/>
      <c r="F14" s="262"/>
      <c r="G14" s="47" t="s">
        <v>55</v>
      </c>
      <c r="H14" s="34"/>
    </row>
    <row r="15" spans="1:21" ht="13.8" thickTop="1">
      <c r="A15" s="1279"/>
      <c r="B15" s="87"/>
      <c r="C15" s="95" t="s">
        <v>59</v>
      </c>
      <c r="D15" s="92"/>
      <c r="E15" s="536"/>
      <c r="F15" s="536"/>
      <c r="G15" s="92"/>
      <c r="H15" s="92"/>
      <c r="L15" s="108"/>
      <c r="P15" s="85"/>
      <c r="Q15" s="85"/>
      <c r="R15" s="85"/>
      <c r="S15" s="85"/>
      <c r="T15" s="85"/>
      <c r="U15" s="85"/>
    </row>
    <row r="16" spans="1:21" ht="26.4">
      <c r="A16" s="1279" t="s">
        <v>60</v>
      </c>
      <c r="B16" s="94">
        <v>2225</v>
      </c>
      <c r="C16" s="95" t="s">
        <v>68</v>
      </c>
      <c r="D16" s="267"/>
      <c r="E16" s="265"/>
      <c r="F16" s="267"/>
      <c r="G16" s="265"/>
      <c r="H16" s="265"/>
      <c r="I16" s="85"/>
      <c r="J16" s="85"/>
      <c r="K16" s="85"/>
      <c r="L16" s="85"/>
      <c r="M16" s="85"/>
      <c r="N16" s="85"/>
      <c r="O16" s="85"/>
      <c r="P16" s="85"/>
      <c r="Q16" s="85"/>
      <c r="R16" s="85"/>
      <c r="S16" s="85"/>
      <c r="T16" s="85"/>
      <c r="U16" s="85"/>
    </row>
    <row r="17" spans="1:21">
      <c r="A17" s="1279"/>
      <c r="B17" s="118">
        <v>3</v>
      </c>
      <c r="C17" s="626" t="s">
        <v>411</v>
      </c>
      <c r="D17" s="130"/>
      <c r="E17" s="501"/>
      <c r="F17" s="501"/>
      <c r="G17" s="130"/>
      <c r="H17" s="130"/>
      <c r="I17" s="85"/>
      <c r="J17" s="85"/>
      <c r="K17" s="85"/>
      <c r="L17" s="85"/>
      <c r="M17" s="85"/>
      <c r="N17" s="85"/>
      <c r="O17" s="85"/>
      <c r="P17" s="85"/>
      <c r="Q17" s="85"/>
      <c r="R17" s="85"/>
      <c r="S17" s="85"/>
      <c r="T17" s="85"/>
      <c r="U17" s="85"/>
    </row>
    <row r="18" spans="1:21">
      <c r="A18" s="1279"/>
      <c r="B18" s="119">
        <v>3.8</v>
      </c>
      <c r="C18" s="95" t="s">
        <v>24</v>
      </c>
      <c r="D18" s="92"/>
      <c r="E18" s="536"/>
      <c r="F18" s="536"/>
      <c r="G18" s="92"/>
      <c r="H18" s="92"/>
      <c r="I18" s="85"/>
      <c r="J18" s="85"/>
      <c r="K18" s="85"/>
      <c r="L18" s="85"/>
      <c r="M18" s="85"/>
      <c r="N18" s="85"/>
      <c r="O18" s="85"/>
      <c r="P18" s="85"/>
      <c r="Q18" s="85"/>
      <c r="R18" s="85"/>
      <c r="S18" s="85"/>
      <c r="T18" s="85"/>
      <c r="U18" s="85"/>
    </row>
    <row r="19" spans="1:21">
      <c r="A19" s="1279"/>
      <c r="B19" s="118">
        <v>65</v>
      </c>
      <c r="C19" s="626" t="s">
        <v>412</v>
      </c>
      <c r="D19" s="92"/>
      <c r="E19" s="536"/>
      <c r="F19" s="536"/>
      <c r="G19" s="92"/>
      <c r="H19" s="92"/>
      <c r="I19" s="85"/>
      <c r="J19" s="85"/>
      <c r="K19" s="85"/>
      <c r="L19" s="85"/>
      <c r="M19" s="85"/>
      <c r="N19" s="85"/>
      <c r="O19" s="85"/>
      <c r="P19" s="85"/>
      <c r="Q19" s="85"/>
      <c r="R19" s="85"/>
      <c r="S19" s="85"/>
      <c r="T19" s="85"/>
      <c r="U19" s="85"/>
    </row>
    <row r="20" spans="1:21">
      <c r="A20" s="1279"/>
      <c r="B20" s="118" t="s">
        <v>305</v>
      </c>
      <c r="C20" s="626" t="s">
        <v>344</v>
      </c>
      <c r="D20" s="267"/>
      <c r="E20" s="270"/>
      <c r="F20" s="269"/>
      <c r="G20" s="270">
        <v>2500</v>
      </c>
      <c r="H20" s="265" t="s">
        <v>218</v>
      </c>
      <c r="I20" s="85"/>
      <c r="J20" s="85"/>
      <c r="K20" s="85"/>
      <c r="L20" s="85"/>
      <c r="M20" s="85"/>
      <c r="N20" s="85"/>
      <c r="O20" s="85"/>
      <c r="P20" s="85"/>
      <c r="Q20" s="85"/>
      <c r="R20" s="85"/>
      <c r="S20" s="85"/>
      <c r="T20" s="85"/>
      <c r="U20" s="85"/>
    </row>
    <row r="21" spans="1:21">
      <c r="A21" s="1279" t="s">
        <v>55</v>
      </c>
      <c r="B21" s="119">
        <v>3.8</v>
      </c>
      <c r="C21" s="95" t="s">
        <v>24</v>
      </c>
      <c r="D21" s="267"/>
      <c r="E21" s="183"/>
      <c r="F21" s="269"/>
      <c r="G21" s="183">
        <f t="shared" ref="G21" si="0">G20</f>
        <v>2500</v>
      </c>
      <c r="H21" s="92"/>
      <c r="I21" s="85"/>
      <c r="J21" s="85"/>
      <c r="K21" s="85"/>
      <c r="L21" s="85"/>
      <c r="M21" s="85"/>
      <c r="N21" s="85"/>
      <c r="O21" s="85"/>
      <c r="P21" s="85"/>
      <c r="Q21" s="85"/>
      <c r="R21" s="85"/>
      <c r="S21" s="85"/>
      <c r="T21" s="85"/>
      <c r="U21" s="85"/>
    </row>
    <row r="22" spans="1:21">
      <c r="A22" s="1279" t="s">
        <v>55</v>
      </c>
      <c r="B22" s="118">
        <v>3</v>
      </c>
      <c r="C22" s="626" t="s">
        <v>411</v>
      </c>
      <c r="D22" s="267"/>
      <c r="E22" s="268"/>
      <c r="F22" s="271"/>
      <c r="G22" s="268">
        <f>G21</f>
        <v>2500</v>
      </c>
      <c r="H22" s="265"/>
      <c r="I22" s="85"/>
      <c r="J22" s="85"/>
      <c r="K22" s="85"/>
      <c r="L22" s="85"/>
      <c r="M22" s="85"/>
      <c r="N22" s="85"/>
      <c r="O22" s="85"/>
      <c r="P22" s="85"/>
      <c r="Q22" s="85"/>
      <c r="R22" s="85"/>
      <c r="S22" s="85"/>
      <c r="T22" s="85"/>
      <c r="U22" s="85"/>
    </row>
    <row r="23" spans="1:21" ht="26.4">
      <c r="A23" s="1279" t="s">
        <v>55</v>
      </c>
      <c r="B23" s="94">
        <v>2225</v>
      </c>
      <c r="C23" s="95" t="s">
        <v>149</v>
      </c>
      <c r="D23" s="130"/>
      <c r="E23" s="710"/>
      <c r="F23" s="710"/>
      <c r="G23" s="214">
        <f>G22</f>
        <v>2500</v>
      </c>
      <c r="H23" s="130"/>
      <c r="I23" s="85"/>
      <c r="J23" s="85"/>
      <c r="K23" s="85"/>
      <c r="L23" s="85"/>
      <c r="M23" s="85"/>
      <c r="N23" s="85"/>
      <c r="O23" s="85"/>
      <c r="P23" s="85"/>
      <c r="Q23" s="85"/>
      <c r="R23" s="85"/>
      <c r="S23" s="85"/>
      <c r="T23" s="85"/>
      <c r="U23" s="85"/>
    </row>
    <row r="24" spans="1:21">
      <c r="A24" s="177"/>
      <c r="B24" s="178"/>
      <c r="C24" s="111"/>
      <c r="D24" s="130"/>
      <c r="E24" s="501"/>
      <c r="F24" s="501"/>
      <c r="G24" s="130"/>
      <c r="H24" s="130"/>
      <c r="I24" s="85"/>
      <c r="J24" s="85"/>
      <c r="K24" s="85"/>
      <c r="L24" s="85"/>
      <c r="M24" s="85"/>
      <c r="N24" s="85"/>
      <c r="O24" s="85"/>
      <c r="P24" s="85"/>
      <c r="Q24" s="85"/>
      <c r="R24" s="85"/>
      <c r="S24" s="85"/>
      <c r="T24" s="85"/>
      <c r="U24" s="85"/>
    </row>
    <row r="25" spans="1:21">
      <c r="A25" s="1279" t="s">
        <v>60</v>
      </c>
      <c r="B25" s="94">
        <v>2235</v>
      </c>
      <c r="C25" s="95" t="s">
        <v>175</v>
      </c>
      <c r="D25" s="130"/>
      <c r="E25" s="501"/>
      <c r="F25" s="501"/>
      <c r="G25" s="130"/>
      <c r="H25" s="130"/>
      <c r="I25" s="85"/>
      <c r="J25" s="85"/>
      <c r="K25" s="85"/>
      <c r="L25" s="85"/>
      <c r="M25" s="85"/>
      <c r="N25" s="85"/>
      <c r="O25" s="85"/>
      <c r="P25" s="85"/>
      <c r="Q25" s="85"/>
      <c r="R25" s="85"/>
      <c r="S25" s="85"/>
      <c r="T25" s="85"/>
      <c r="U25" s="85"/>
    </row>
    <row r="26" spans="1:21">
      <c r="A26" s="1279"/>
      <c r="B26" s="118">
        <v>2</v>
      </c>
      <c r="C26" s="626" t="s">
        <v>193</v>
      </c>
      <c r="D26" s="130"/>
      <c r="E26" s="605"/>
      <c r="F26" s="605"/>
      <c r="G26" s="98"/>
      <c r="H26" s="98"/>
      <c r="I26" s="85"/>
      <c r="J26" s="85"/>
      <c r="K26" s="85"/>
      <c r="L26" s="85"/>
      <c r="M26" s="85"/>
      <c r="N26" s="85"/>
      <c r="O26" s="85"/>
      <c r="P26" s="85"/>
      <c r="Q26" s="85"/>
      <c r="R26" s="85"/>
      <c r="S26" s="85"/>
      <c r="T26" s="85"/>
      <c r="U26" s="85"/>
    </row>
    <row r="27" spans="1:21">
      <c r="A27" s="1279"/>
      <c r="B27" s="119">
        <v>2.0009999999999999</v>
      </c>
      <c r="C27" s="95" t="s">
        <v>38</v>
      </c>
      <c r="D27" s="130"/>
      <c r="E27" s="501"/>
      <c r="F27" s="501"/>
      <c r="G27" s="130"/>
      <c r="H27" s="130"/>
      <c r="I27" s="85"/>
      <c r="J27" s="85"/>
      <c r="K27" s="85"/>
      <c r="L27" s="85"/>
      <c r="M27" s="85"/>
      <c r="N27" s="85"/>
      <c r="O27" s="85"/>
      <c r="P27" s="85"/>
      <c r="Q27" s="85"/>
      <c r="R27" s="85"/>
      <c r="S27" s="85"/>
      <c r="T27" s="85"/>
      <c r="U27" s="85"/>
    </row>
    <row r="28" spans="1:21">
      <c r="A28" s="1277"/>
      <c r="B28" s="103">
        <v>39</v>
      </c>
      <c r="C28" s="132" t="s">
        <v>194</v>
      </c>
      <c r="D28" s="92"/>
      <c r="E28" s="292"/>
      <c r="F28" s="536"/>
      <c r="G28" s="92"/>
      <c r="H28" s="92"/>
      <c r="I28" s="85"/>
      <c r="J28" s="85"/>
      <c r="K28" s="85"/>
      <c r="L28" s="85"/>
      <c r="M28" s="85"/>
      <c r="N28" s="85"/>
      <c r="O28" s="85"/>
      <c r="P28" s="85"/>
      <c r="Q28" s="85"/>
      <c r="R28" s="85"/>
      <c r="S28" s="85"/>
      <c r="T28" s="85"/>
      <c r="U28" s="85"/>
    </row>
    <row r="29" spans="1:21">
      <c r="A29" s="1277"/>
      <c r="B29" s="103">
        <v>48</v>
      </c>
      <c r="C29" s="132" t="s">
        <v>22</v>
      </c>
      <c r="D29" s="92"/>
      <c r="E29" s="292"/>
      <c r="F29" s="536"/>
      <c r="G29" s="92"/>
      <c r="H29" s="92"/>
      <c r="I29" s="85"/>
      <c r="J29" s="85"/>
      <c r="K29" s="85"/>
      <c r="L29" s="85"/>
      <c r="M29" s="85"/>
      <c r="N29" s="85"/>
      <c r="O29" s="85"/>
      <c r="P29" s="85"/>
      <c r="Q29" s="85"/>
      <c r="R29" s="85"/>
      <c r="S29" s="85"/>
      <c r="T29" s="85"/>
      <c r="U29" s="85"/>
    </row>
    <row r="30" spans="1:21" ht="14.25" customHeight="1">
      <c r="A30" s="1277"/>
      <c r="B30" s="103" t="s">
        <v>524</v>
      </c>
      <c r="C30" s="916" t="s">
        <v>266</v>
      </c>
      <c r="D30" s="92"/>
      <c r="E30" s="292"/>
      <c r="F30" s="536"/>
      <c r="G30" s="92">
        <v>8576</v>
      </c>
      <c r="H30" s="92" t="s">
        <v>219</v>
      </c>
      <c r="I30" s="85"/>
      <c r="J30" s="85"/>
      <c r="K30" s="85"/>
      <c r="L30" s="85"/>
      <c r="M30" s="85"/>
      <c r="N30" s="85"/>
      <c r="O30" s="85"/>
      <c r="P30" s="85"/>
      <c r="Q30" s="85"/>
      <c r="R30" s="85"/>
      <c r="S30" s="85"/>
      <c r="T30" s="85"/>
      <c r="U30" s="85"/>
    </row>
    <row r="31" spans="1:21">
      <c r="A31" s="1279" t="s">
        <v>55</v>
      </c>
      <c r="B31" s="87">
        <v>48</v>
      </c>
      <c r="C31" s="626" t="s">
        <v>22</v>
      </c>
      <c r="D31" s="130"/>
      <c r="E31" s="315"/>
      <c r="F31" s="710"/>
      <c r="G31" s="214">
        <f>SUM(G30:G30)</f>
        <v>8576</v>
      </c>
      <c r="H31" s="130"/>
      <c r="I31" s="85"/>
      <c r="J31" s="85"/>
      <c r="K31" s="85"/>
      <c r="L31" s="85"/>
      <c r="M31" s="85"/>
      <c r="N31" s="85"/>
      <c r="O31" s="85"/>
      <c r="P31" s="85"/>
      <c r="Q31" s="85"/>
      <c r="R31" s="85"/>
      <c r="S31" s="85"/>
      <c r="T31" s="85"/>
      <c r="U31" s="85"/>
    </row>
    <row r="32" spans="1:21">
      <c r="A32" s="1277" t="s">
        <v>55</v>
      </c>
      <c r="B32" s="94">
        <v>2235</v>
      </c>
      <c r="C32" s="95" t="s">
        <v>175</v>
      </c>
      <c r="D32" s="130"/>
      <c r="E32" s="501"/>
      <c r="F32" s="501"/>
      <c r="G32" s="130">
        <f>G31</f>
        <v>8576</v>
      </c>
      <c r="H32" s="130"/>
      <c r="I32" s="85"/>
      <c r="J32" s="85"/>
      <c r="K32" s="85"/>
      <c r="L32" s="85"/>
      <c r="M32" s="85"/>
      <c r="N32" s="85"/>
      <c r="O32" s="85"/>
      <c r="P32" s="85"/>
      <c r="Q32" s="85"/>
      <c r="R32" s="85"/>
      <c r="S32" s="85"/>
      <c r="T32" s="85"/>
      <c r="U32" s="85"/>
    </row>
    <row r="33" spans="1:21">
      <c r="A33" s="109" t="s">
        <v>55</v>
      </c>
      <c r="B33" s="122"/>
      <c r="C33" s="110" t="s">
        <v>59</v>
      </c>
      <c r="D33" s="316"/>
      <c r="E33" s="214"/>
      <c r="F33" s="316"/>
      <c r="G33" s="214">
        <f>G23+G32</f>
        <v>11076</v>
      </c>
      <c r="H33" s="130"/>
      <c r="I33" s="85"/>
      <c r="J33" s="85"/>
      <c r="K33" s="85"/>
      <c r="L33" s="85"/>
      <c r="M33" s="85"/>
      <c r="N33" s="85"/>
      <c r="O33" s="85"/>
      <c r="P33" s="85"/>
      <c r="Q33" s="85"/>
      <c r="R33" s="85"/>
      <c r="S33" s="85"/>
      <c r="T33" s="85"/>
      <c r="U33" s="85"/>
    </row>
    <row r="34" spans="1:21">
      <c r="A34" s="1277"/>
      <c r="C34" s="1003"/>
      <c r="D34" s="288"/>
      <c r="E34" s="130"/>
      <c r="F34" s="288"/>
      <c r="G34" s="130"/>
      <c r="H34" s="130"/>
      <c r="I34" s="85"/>
      <c r="J34" s="85"/>
      <c r="K34" s="85"/>
      <c r="L34" s="85"/>
      <c r="M34" s="85"/>
      <c r="N34" s="85"/>
      <c r="O34" s="85"/>
      <c r="P34" s="85"/>
      <c r="Q34" s="85"/>
      <c r="R34" s="85"/>
      <c r="S34" s="85"/>
      <c r="T34" s="85"/>
      <c r="U34" s="85"/>
    </row>
    <row r="35" spans="1:21">
      <c r="A35" s="1277"/>
      <c r="C35" s="131" t="s">
        <v>18</v>
      </c>
      <c r="D35" s="1096"/>
      <c r="E35" s="501"/>
      <c r="F35" s="501"/>
      <c r="G35" s="130"/>
      <c r="H35" s="130"/>
      <c r="I35" s="85"/>
      <c r="J35" s="85"/>
      <c r="K35" s="85"/>
      <c r="L35" s="85"/>
      <c r="M35" s="85"/>
      <c r="N35" s="85"/>
      <c r="O35" s="85"/>
      <c r="P35" s="85"/>
      <c r="Q35" s="85"/>
      <c r="R35" s="85"/>
      <c r="S35" s="85"/>
      <c r="T35" s="85"/>
      <c r="U35" s="85"/>
    </row>
    <row r="36" spans="1:21" ht="26.4">
      <c r="A36" s="1279" t="s">
        <v>60</v>
      </c>
      <c r="B36" s="94">
        <v>4235</v>
      </c>
      <c r="C36" s="95" t="s">
        <v>196</v>
      </c>
      <c r="D36" s="267"/>
      <c r="E36" s="267"/>
      <c r="F36" s="267"/>
      <c r="G36" s="265"/>
      <c r="H36" s="265"/>
      <c r="I36" s="85"/>
      <c r="J36" s="85"/>
      <c r="K36" s="85"/>
      <c r="L36" s="85"/>
      <c r="M36" s="85"/>
      <c r="N36" s="85"/>
      <c r="O36" s="85"/>
      <c r="P36" s="85"/>
      <c r="Q36" s="85"/>
      <c r="R36" s="85"/>
      <c r="S36" s="85"/>
      <c r="T36" s="85"/>
      <c r="U36" s="85"/>
    </row>
    <row r="37" spans="1:21">
      <c r="A37" s="1277"/>
      <c r="B37" s="746">
        <v>2</v>
      </c>
      <c r="C37" s="132" t="s">
        <v>193</v>
      </c>
      <c r="D37" s="267"/>
      <c r="E37" s="267"/>
      <c r="F37" s="267"/>
      <c r="G37" s="265"/>
      <c r="H37" s="265"/>
      <c r="I37" s="85"/>
      <c r="J37" s="85"/>
      <c r="K37" s="85"/>
      <c r="L37" s="85"/>
      <c r="M37" s="85"/>
      <c r="N37" s="85"/>
      <c r="O37" s="85"/>
      <c r="P37" s="85"/>
      <c r="Q37" s="85"/>
      <c r="R37" s="85"/>
      <c r="S37" s="85"/>
      <c r="T37" s="85"/>
      <c r="U37" s="85"/>
    </row>
    <row r="38" spans="1:21">
      <c r="A38" s="1279"/>
      <c r="B38" s="119">
        <v>2.1040000000000001</v>
      </c>
      <c r="C38" s="95" t="s">
        <v>195</v>
      </c>
      <c r="D38" s="288"/>
      <c r="E38" s="288"/>
      <c r="F38" s="288"/>
      <c r="G38" s="292"/>
      <c r="H38" s="292"/>
      <c r="I38" s="85"/>
      <c r="J38" s="85"/>
      <c r="K38" s="85"/>
      <c r="L38" s="85"/>
      <c r="M38" s="85"/>
      <c r="N38" s="85"/>
      <c r="O38" s="85"/>
      <c r="P38" s="85"/>
      <c r="Q38" s="85"/>
      <c r="R38" s="85"/>
      <c r="S38" s="85"/>
      <c r="T38" s="85"/>
      <c r="U38" s="85"/>
    </row>
    <row r="39" spans="1:21">
      <c r="A39" s="1279"/>
      <c r="B39" s="87">
        <v>39</v>
      </c>
      <c r="C39" s="626" t="s">
        <v>193</v>
      </c>
      <c r="D39" s="288"/>
      <c r="E39" s="292"/>
      <c r="F39" s="288"/>
      <c r="G39" s="292"/>
      <c r="H39" s="292"/>
      <c r="I39" s="85"/>
      <c r="J39" s="85"/>
      <c r="K39" s="85"/>
      <c r="L39" s="85"/>
      <c r="M39" s="85"/>
      <c r="N39" s="85"/>
      <c r="O39" s="85"/>
      <c r="P39" s="85"/>
      <c r="Q39" s="85"/>
      <c r="R39" s="85"/>
      <c r="S39" s="85"/>
      <c r="T39" s="85"/>
      <c r="U39" s="85"/>
    </row>
    <row r="40" spans="1:21">
      <c r="A40" s="1279"/>
      <c r="B40" s="87">
        <v>66</v>
      </c>
      <c r="C40" s="626" t="s">
        <v>224</v>
      </c>
      <c r="D40" s="288"/>
      <c r="E40" s="130"/>
      <c r="F40" s="288"/>
      <c r="G40" s="120"/>
      <c r="H40" s="120"/>
      <c r="I40" s="85"/>
      <c r="J40" s="85"/>
      <c r="K40" s="85"/>
      <c r="L40" s="85"/>
      <c r="M40" s="85"/>
      <c r="N40" s="85"/>
      <c r="O40" s="85"/>
      <c r="P40" s="85"/>
      <c r="Q40" s="85"/>
      <c r="R40" s="85"/>
      <c r="S40" s="85"/>
      <c r="T40" s="85"/>
      <c r="U40" s="85"/>
    </row>
    <row r="41" spans="1:21" ht="26.4">
      <c r="A41" s="1279"/>
      <c r="B41" s="121" t="s">
        <v>197</v>
      </c>
      <c r="C41" s="626" t="s">
        <v>254</v>
      </c>
      <c r="D41" s="288"/>
      <c r="E41" s="292"/>
      <c r="F41" s="288"/>
      <c r="G41" s="292">
        <v>1212</v>
      </c>
      <c r="H41" s="292" t="s">
        <v>228</v>
      </c>
      <c r="I41" s="85"/>
      <c r="J41" s="85"/>
      <c r="K41" s="85"/>
      <c r="L41" s="85"/>
      <c r="M41" s="85"/>
      <c r="N41" s="85"/>
      <c r="O41" s="85"/>
      <c r="P41" s="85"/>
      <c r="Q41" s="85"/>
      <c r="R41" s="85"/>
      <c r="S41" s="85"/>
      <c r="T41" s="85"/>
      <c r="U41" s="85"/>
    </row>
    <row r="42" spans="1:21">
      <c r="A42" s="1279" t="s">
        <v>55</v>
      </c>
      <c r="B42" s="119">
        <v>2.1040000000000001</v>
      </c>
      <c r="C42" s="95" t="s">
        <v>195</v>
      </c>
      <c r="D42" s="92"/>
      <c r="E42" s="268"/>
      <c r="F42" s="543"/>
      <c r="G42" s="134">
        <f>SUM(G41:G41)</f>
        <v>1212</v>
      </c>
      <c r="H42" s="92"/>
      <c r="I42" s="85"/>
      <c r="J42" s="85"/>
      <c r="K42" s="85"/>
      <c r="L42" s="85"/>
      <c r="M42" s="85"/>
      <c r="N42" s="85"/>
      <c r="O42" s="85"/>
      <c r="P42" s="85"/>
      <c r="Q42" s="85"/>
      <c r="R42" s="85"/>
      <c r="S42" s="85"/>
      <c r="T42" s="85"/>
      <c r="U42" s="85"/>
    </row>
    <row r="43" spans="1:21">
      <c r="A43" s="1279" t="s">
        <v>55</v>
      </c>
      <c r="B43" s="118">
        <v>2</v>
      </c>
      <c r="C43" s="626" t="s">
        <v>193</v>
      </c>
      <c r="D43" s="692"/>
      <c r="E43" s="313"/>
      <c r="F43" s="1095"/>
      <c r="G43" s="313">
        <f>G42</f>
        <v>1212</v>
      </c>
      <c r="H43" s="288"/>
      <c r="I43" s="85"/>
      <c r="J43" s="85"/>
      <c r="K43" s="85"/>
      <c r="L43" s="85"/>
      <c r="M43" s="85"/>
      <c r="N43" s="85"/>
      <c r="O43" s="85"/>
      <c r="P43" s="85"/>
      <c r="Q43" s="85"/>
      <c r="R43" s="85"/>
      <c r="S43" s="85"/>
      <c r="T43" s="85"/>
      <c r="U43" s="85"/>
    </row>
    <row r="44" spans="1:21" ht="26.4">
      <c r="A44" s="1279" t="s">
        <v>55</v>
      </c>
      <c r="B44" s="94">
        <v>4235</v>
      </c>
      <c r="C44" s="95" t="s">
        <v>196</v>
      </c>
      <c r="D44" s="120"/>
      <c r="E44" s="120"/>
      <c r="F44" s="120"/>
      <c r="G44" s="120">
        <f t="shared" ref="G44" si="1">G43</f>
        <v>1212</v>
      </c>
      <c r="H44" s="120"/>
      <c r="I44" s="85"/>
      <c r="J44" s="85"/>
      <c r="K44" s="85"/>
      <c r="L44" s="85"/>
      <c r="M44" s="85"/>
      <c r="N44" s="85"/>
      <c r="O44" s="85"/>
      <c r="P44" s="85"/>
      <c r="Q44" s="85"/>
      <c r="R44" s="85"/>
      <c r="S44" s="85"/>
      <c r="T44" s="85"/>
      <c r="U44" s="85"/>
    </row>
    <row r="45" spans="1:21">
      <c r="A45" s="109" t="s">
        <v>55</v>
      </c>
      <c r="B45" s="122"/>
      <c r="C45" s="110" t="s">
        <v>18</v>
      </c>
      <c r="D45" s="754"/>
      <c r="E45" s="754"/>
      <c r="F45" s="754"/>
      <c r="G45" s="754">
        <f>G44</f>
        <v>1212</v>
      </c>
      <c r="H45" s="120"/>
      <c r="I45" s="85"/>
      <c r="J45" s="85"/>
      <c r="K45" s="85"/>
      <c r="L45" s="85"/>
      <c r="M45" s="85"/>
      <c r="N45" s="85"/>
      <c r="O45" s="85"/>
      <c r="P45" s="85"/>
      <c r="Q45" s="85"/>
      <c r="R45" s="85"/>
      <c r="S45" s="85"/>
      <c r="T45" s="85"/>
      <c r="U45" s="85"/>
    </row>
    <row r="46" spans="1:21">
      <c r="A46" s="109" t="s">
        <v>55</v>
      </c>
      <c r="B46" s="122"/>
      <c r="C46" s="110" t="s">
        <v>56</v>
      </c>
      <c r="D46" s="754"/>
      <c r="E46" s="754"/>
      <c r="F46" s="754"/>
      <c r="G46" s="754">
        <f>G45+G33</f>
        <v>12288</v>
      </c>
      <c r="H46" s="120"/>
      <c r="I46" s="85"/>
      <c r="J46" s="85"/>
      <c r="K46" s="85"/>
      <c r="L46" s="85"/>
      <c r="M46" s="85"/>
      <c r="N46" s="85"/>
      <c r="O46" s="85"/>
      <c r="P46" s="85"/>
      <c r="Q46" s="85"/>
      <c r="R46" s="85"/>
      <c r="S46" s="85"/>
      <c r="T46" s="85"/>
      <c r="U46" s="85"/>
    </row>
    <row r="47" spans="1:21">
      <c r="A47" s="1293"/>
      <c r="B47" s="14"/>
      <c r="C47" s="14"/>
      <c r="D47" s="120"/>
      <c r="E47" s="120"/>
      <c r="F47" s="120"/>
      <c r="G47" s="120"/>
      <c r="H47" s="120"/>
      <c r="I47" s="85"/>
      <c r="J47" s="85"/>
      <c r="K47" s="85"/>
      <c r="L47" s="85"/>
      <c r="M47" s="85"/>
      <c r="N47" s="85"/>
      <c r="O47" s="85"/>
      <c r="P47" s="85"/>
      <c r="Q47" s="85"/>
      <c r="R47" s="85"/>
      <c r="S47" s="85"/>
      <c r="T47" s="85"/>
      <c r="U47" s="85"/>
    </row>
    <row r="48" spans="1:21">
      <c r="A48" s="557" t="s">
        <v>220</v>
      </c>
      <c r="B48" s="146"/>
      <c r="C48" s="1268"/>
      <c r="D48" s="15"/>
      <c r="E48" s="15"/>
      <c r="F48" s="15"/>
      <c r="G48" s="15"/>
      <c r="H48" s="1085"/>
      <c r="I48" s="85"/>
      <c r="J48" s="85"/>
      <c r="K48" s="85"/>
      <c r="L48" s="85"/>
      <c r="M48" s="85"/>
      <c r="N48" s="85"/>
      <c r="O48" s="85"/>
      <c r="P48" s="85"/>
      <c r="Q48" s="85"/>
      <c r="R48" s="85"/>
      <c r="S48" s="85"/>
      <c r="T48" s="85"/>
      <c r="U48" s="85"/>
    </row>
    <row r="49" spans="1:21">
      <c r="A49" s="1079" t="s">
        <v>218</v>
      </c>
      <c r="B49" s="1495" t="s">
        <v>623</v>
      </c>
      <c r="C49" s="1495"/>
      <c r="D49" s="1495"/>
      <c r="E49" s="1495"/>
      <c r="F49" s="1495"/>
      <c r="G49" s="1495"/>
      <c r="H49" s="1495"/>
      <c r="I49" s="85"/>
      <c r="J49" s="85"/>
      <c r="K49" s="85"/>
      <c r="L49" s="85"/>
      <c r="M49" s="85"/>
      <c r="N49" s="85"/>
      <c r="O49" s="85"/>
      <c r="P49" s="85"/>
      <c r="Q49" s="85"/>
      <c r="R49" s="85"/>
      <c r="S49" s="85"/>
      <c r="T49" s="85"/>
      <c r="U49" s="85"/>
    </row>
    <row r="50" spans="1:21">
      <c r="A50" s="1293" t="s">
        <v>219</v>
      </c>
      <c r="B50" s="1512" t="s">
        <v>594</v>
      </c>
      <c r="C50" s="1512"/>
      <c r="D50" s="1512"/>
      <c r="E50" s="1512"/>
      <c r="F50" s="1512"/>
      <c r="G50" s="1512"/>
      <c r="H50" s="1512"/>
      <c r="I50" s="85"/>
      <c r="J50" s="85"/>
      <c r="K50" s="85"/>
      <c r="L50" s="100"/>
      <c r="M50" s="85"/>
      <c r="N50" s="85"/>
      <c r="O50" s="85"/>
      <c r="P50" s="85"/>
      <c r="Q50" s="85"/>
      <c r="R50" s="85"/>
      <c r="S50" s="85"/>
      <c r="T50" s="85"/>
      <c r="U50" s="85"/>
    </row>
    <row r="51" spans="1:21">
      <c r="A51" s="830" t="s">
        <v>228</v>
      </c>
      <c r="B51" s="1516" t="s">
        <v>598</v>
      </c>
      <c r="C51" s="1516"/>
      <c r="D51" s="1516"/>
      <c r="E51" s="1516"/>
      <c r="F51" s="1516"/>
      <c r="G51" s="1516"/>
      <c r="H51" s="1516"/>
      <c r="I51" s="85"/>
      <c r="J51" s="85"/>
      <c r="K51" s="85"/>
      <c r="L51" s="100"/>
      <c r="M51" s="85"/>
      <c r="N51" s="85"/>
      <c r="O51" s="85"/>
      <c r="P51" s="85"/>
      <c r="Q51" s="85"/>
      <c r="R51" s="85"/>
      <c r="S51" s="85"/>
      <c r="T51" s="85"/>
      <c r="U51" s="85"/>
    </row>
    <row r="52" spans="1:21">
      <c r="A52" s="111"/>
      <c r="B52" s="111"/>
      <c r="C52" s="111"/>
      <c r="D52" s="120"/>
      <c r="E52" s="120"/>
      <c r="F52" s="120"/>
      <c r="G52" s="120"/>
      <c r="H52" s="120"/>
      <c r="I52" s="85"/>
      <c r="J52" s="85"/>
      <c r="K52" s="85"/>
      <c r="L52" s="100"/>
      <c r="M52" s="85"/>
      <c r="N52" s="85"/>
      <c r="O52" s="85"/>
      <c r="P52" s="85"/>
      <c r="Q52" s="85"/>
      <c r="R52" s="85"/>
      <c r="S52" s="85"/>
      <c r="T52" s="85"/>
      <c r="U52" s="85"/>
    </row>
    <row r="53" spans="1:21">
      <c r="A53" s="111"/>
      <c r="B53" s="111"/>
      <c r="C53" s="111"/>
      <c r="D53" s="120"/>
      <c r="E53" s="120"/>
      <c r="F53" s="120"/>
      <c r="G53" s="120"/>
      <c r="H53" s="120"/>
      <c r="I53" s="85"/>
      <c r="J53" s="85"/>
      <c r="K53" s="85"/>
      <c r="L53" s="100"/>
      <c r="M53" s="85"/>
      <c r="N53" s="85"/>
      <c r="O53" s="85"/>
      <c r="P53" s="85"/>
      <c r="Q53" s="85"/>
      <c r="R53" s="85"/>
      <c r="S53" s="85"/>
      <c r="T53" s="85"/>
      <c r="U53" s="85"/>
    </row>
    <row r="54" spans="1:21">
      <c r="A54" s="111"/>
      <c r="B54" s="111"/>
      <c r="C54" s="111"/>
      <c r="D54" s="120"/>
      <c r="E54" s="120"/>
      <c r="F54" s="120"/>
      <c r="G54" s="120"/>
      <c r="H54" s="120"/>
      <c r="I54" s="85"/>
      <c r="J54" s="85"/>
      <c r="K54" s="85"/>
      <c r="L54" s="100"/>
      <c r="M54" s="85"/>
      <c r="N54" s="85"/>
      <c r="O54" s="85"/>
      <c r="P54" s="85"/>
      <c r="Q54" s="85"/>
      <c r="R54" s="85"/>
      <c r="S54" s="85"/>
      <c r="T54" s="85"/>
      <c r="U54" s="85"/>
    </row>
    <row r="55" spans="1:21">
      <c r="A55" s="111"/>
      <c r="B55" s="111"/>
      <c r="C55" s="111"/>
      <c r="D55" s="784"/>
      <c r="E55" s="460"/>
      <c r="F55" s="784"/>
      <c r="G55" s="460"/>
      <c r="H55" s="460"/>
      <c r="I55" s="85"/>
      <c r="J55" s="85"/>
      <c r="K55" s="85"/>
      <c r="L55" s="100"/>
      <c r="M55" s="85"/>
      <c r="N55" s="85"/>
      <c r="O55" s="85"/>
      <c r="P55" s="85"/>
      <c r="Q55" s="85"/>
      <c r="R55" s="85"/>
      <c r="S55" s="85"/>
      <c r="T55" s="85"/>
      <c r="U55" s="85"/>
    </row>
    <row r="56" spans="1:21">
      <c r="A56" s="111"/>
      <c r="B56" s="111"/>
      <c r="C56" s="111"/>
      <c r="D56" s="234"/>
      <c r="E56" s="234"/>
      <c r="F56" s="234"/>
      <c r="G56" s="234"/>
      <c r="H56" s="234"/>
      <c r="I56" s="85"/>
      <c r="J56" s="85"/>
      <c r="K56" s="85"/>
      <c r="L56" s="100"/>
      <c r="M56" s="85"/>
      <c r="N56" s="85"/>
      <c r="O56" s="85"/>
      <c r="P56" s="85"/>
      <c r="Q56" s="85"/>
      <c r="R56" s="85"/>
      <c r="S56" s="85"/>
      <c r="T56" s="85"/>
      <c r="U56" s="85"/>
    </row>
    <row r="57" spans="1:21">
      <c r="A57" s="111"/>
      <c r="B57" s="111"/>
      <c r="C57" s="111"/>
      <c r="D57" s="143"/>
      <c r="E57" s="143"/>
      <c r="F57" s="143"/>
      <c r="G57" s="143"/>
      <c r="H57" s="143"/>
      <c r="I57" s="85"/>
      <c r="J57" s="85"/>
      <c r="K57" s="85"/>
      <c r="L57" s="100"/>
      <c r="M57" s="85"/>
      <c r="N57" s="85"/>
      <c r="O57" s="85"/>
      <c r="P57" s="85"/>
      <c r="Q57" s="85"/>
      <c r="R57" s="85"/>
      <c r="S57" s="85"/>
      <c r="T57" s="85"/>
      <c r="U57" s="85"/>
    </row>
    <row r="58" spans="1:21">
      <c r="A58" s="111"/>
      <c r="B58" s="111"/>
      <c r="C58" s="133"/>
      <c r="D58" s="230"/>
      <c r="E58" s="230"/>
      <c r="F58" s="230"/>
      <c r="G58" s="230"/>
      <c r="H58" s="230"/>
      <c r="I58" s="85"/>
      <c r="J58" s="85"/>
      <c r="K58" s="85"/>
      <c r="L58" s="100"/>
      <c r="M58" s="85"/>
      <c r="N58" s="85"/>
      <c r="O58" s="85"/>
      <c r="P58" s="85"/>
      <c r="Q58" s="85"/>
      <c r="R58" s="85"/>
      <c r="S58" s="85"/>
      <c r="T58" s="85"/>
      <c r="U58" s="85"/>
    </row>
    <row r="59" spans="1:21">
      <c r="A59" s="111"/>
      <c r="B59" s="111"/>
      <c r="C59" s="133"/>
      <c r="D59" s="120"/>
      <c r="E59" s="120"/>
      <c r="F59" s="120"/>
      <c r="G59" s="120"/>
      <c r="H59" s="120"/>
      <c r="I59" s="85"/>
      <c r="J59" s="85"/>
      <c r="K59" s="85"/>
      <c r="L59" s="100"/>
      <c r="M59" s="85"/>
      <c r="N59" s="85"/>
      <c r="O59" s="85"/>
      <c r="P59" s="85"/>
      <c r="Q59" s="85"/>
      <c r="R59" s="85"/>
      <c r="S59" s="85"/>
      <c r="T59" s="85"/>
      <c r="U59" s="85"/>
    </row>
    <row r="60" spans="1:21">
      <c r="C60" s="111" t="s">
        <v>225</v>
      </c>
      <c r="D60" s="111" t="e">
        <f>#REF!+#REF!+#REF!+#REF!+#REF!+#REF!+#REF!</f>
        <v>#REF!</v>
      </c>
      <c r="E60" s="120"/>
      <c r="F60" s="120"/>
      <c r="G60" s="120"/>
      <c r="H60" s="120"/>
      <c r="I60" s="85"/>
      <c r="J60" s="85"/>
      <c r="K60" s="85"/>
      <c r="L60" s="100"/>
      <c r="M60" s="85"/>
      <c r="N60" s="85"/>
      <c r="O60" s="85"/>
      <c r="P60" s="85"/>
      <c r="Q60" s="85"/>
      <c r="R60" s="85"/>
      <c r="S60" s="85"/>
      <c r="T60" s="85"/>
      <c r="U60" s="85"/>
    </row>
    <row r="61" spans="1:21">
      <c r="C61" s="111" t="s">
        <v>226</v>
      </c>
      <c r="D61" s="111"/>
      <c r="E61" s="120"/>
      <c r="F61" s="120"/>
      <c r="G61" s="120"/>
      <c r="H61" s="120"/>
      <c r="I61" s="85"/>
      <c r="J61" s="85"/>
      <c r="K61" s="85"/>
      <c r="L61" s="100"/>
      <c r="M61" s="85"/>
      <c r="N61" s="85"/>
      <c r="O61" s="85"/>
      <c r="P61" s="85"/>
      <c r="Q61" s="85"/>
      <c r="R61" s="85"/>
      <c r="S61" s="85"/>
      <c r="T61" s="85"/>
      <c r="U61" s="85"/>
    </row>
    <row r="62" spans="1:21">
      <c r="A62" s="111"/>
      <c r="B62" s="111"/>
      <c r="C62" s="133"/>
      <c r="D62" s="120"/>
      <c r="E62" s="120"/>
      <c r="F62" s="120"/>
      <c r="G62" s="120"/>
      <c r="H62" s="120"/>
      <c r="I62" s="85"/>
      <c r="J62" s="85"/>
      <c r="K62" s="85"/>
      <c r="L62" s="100"/>
      <c r="M62" s="85"/>
      <c r="N62" s="85"/>
      <c r="O62" s="85"/>
      <c r="P62" s="85"/>
      <c r="Q62" s="85"/>
      <c r="R62" s="85"/>
      <c r="S62" s="85"/>
      <c r="T62" s="85"/>
      <c r="U62" s="85"/>
    </row>
    <row r="63" spans="1:21">
      <c r="A63" s="111"/>
      <c r="B63" s="111"/>
      <c r="C63" s="133"/>
      <c r="D63" s="120">
        <f>81922+20551</f>
        <v>102473</v>
      </c>
      <c r="E63" s="120"/>
      <c r="F63" s="120"/>
      <c r="G63" s="120"/>
      <c r="H63" s="120"/>
      <c r="I63" s="85"/>
      <c r="J63" s="85"/>
      <c r="K63" s="85"/>
      <c r="L63" s="100"/>
      <c r="M63" s="85"/>
      <c r="N63" s="85"/>
      <c r="O63" s="85"/>
      <c r="P63" s="85"/>
      <c r="Q63" s="85"/>
      <c r="R63" s="85"/>
      <c r="S63" s="85"/>
      <c r="T63" s="85"/>
      <c r="U63" s="85"/>
    </row>
    <row r="64" spans="1:21">
      <c r="A64" s="111"/>
      <c r="B64" s="111"/>
      <c r="C64" s="133"/>
      <c r="D64" s="120" t="e">
        <f>D60-D63</f>
        <v>#REF!</v>
      </c>
      <c r="E64" s="120"/>
      <c r="F64" s="120"/>
      <c r="G64" s="120"/>
      <c r="H64" s="120"/>
      <c r="I64" s="85"/>
      <c r="J64" s="85"/>
      <c r="K64" s="85"/>
      <c r="L64" s="100"/>
      <c r="M64" s="85"/>
      <c r="N64" s="85"/>
      <c r="O64" s="85"/>
      <c r="P64" s="85"/>
      <c r="Q64" s="85"/>
      <c r="R64" s="85"/>
      <c r="S64" s="85"/>
      <c r="T64" s="85"/>
      <c r="U64" s="85"/>
    </row>
    <row r="65" spans="1:21">
      <c r="A65" s="111"/>
      <c r="B65" s="111">
        <f>D56-B57</f>
        <v>0</v>
      </c>
      <c r="C65" s="133"/>
      <c r="D65" s="120"/>
      <c r="E65" s="120"/>
      <c r="F65" s="120"/>
      <c r="G65" s="120"/>
      <c r="H65" s="120"/>
      <c r="I65" s="85"/>
      <c r="J65" s="85"/>
      <c r="K65" s="85"/>
      <c r="L65" s="100"/>
      <c r="M65" s="85"/>
      <c r="N65" s="85"/>
      <c r="O65" s="85"/>
      <c r="P65" s="85"/>
      <c r="Q65" s="85"/>
      <c r="R65" s="85"/>
      <c r="S65" s="85"/>
      <c r="T65" s="85"/>
      <c r="U65" s="85"/>
    </row>
    <row r="66" spans="1:21">
      <c r="A66" s="111"/>
      <c r="B66" s="111"/>
      <c r="C66" s="133"/>
      <c r="D66" s="120"/>
      <c r="E66" s="120"/>
      <c r="F66" s="120"/>
      <c r="G66" s="120"/>
      <c r="H66" s="120"/>
      <c r="I66" s="85"/>
      <c r="J66" s="85"/>
      <c r="K66" s="85"/>
      <c r="L66" s="100"/>
      <c r="M66" s="85"/>
      <c r="N66" s="85"/>
      <c r="O66" s="85"/>
      <c r="P66" s="85"/>
      <c r="Q66" s="85"/>
      <c r="R66" s="85"/>
      <c r="S66" s="85"/>
      <c r="T66" s="85"/>
      <c r="U66" s="85"/>
    </row>
    <row r="67" spans="1:21">
      <c r="A67" s="111"/>
      <c r="B67" s="111"/>
      <c r="C67" s="133"/>
      <c r="D67" s="120"/>
      <c r="E67" s="120"/>
      <c r="F67" s="120"/>
      <c r="G67" s="120"/>
      <c r="H67" s="120"/>
      <c r="I67" s="85"/>
      <c r="J67" s="85"/>
      <c r="K67" s="85"/>
      <c r="L67" s="100"/>
      <c r="M67" s="85"/>
      <c r="N67" s="85"/>
      <c r="O67" s="85"/>
      <c r="P67" s="85"/>
      <c r="Q67" s="85"/>
      <c r="R67" s="85"/>
      <c r="S67" s="85"/>
      <c r="T67" s="85"/>
      <c r="U67" s="85"/>
    </row>
    <row r="68" spans="1:21">
      <c r="A68" s="111"/>
      <c r="B68" s="111"/>
      <c r="C68" s="111"/>
      <c r="D68" s="120"/>
      <c r="E68" s="120"/>
      <c r="F68" s="120"/>
      <c r="G68" s="120"/>
      <c r="H68" s="120"/>
      <c r="I68" s="85"/>
      <c r="J68" s="85"/>
      <c r="K68" s="85"/>
      <c r="L68" s="100"/>
      <c r="M68" s="85"/>
      <c r="N68" s="85"/>
      <c r="O68" s="85"/>
      <c r="P68" s="85"/>
      <c r="Q68" s="85"/>
      <c r="R68" s="85"/>
      <c r="S68" s="85"/>
      <c r="T68" s="85"/>
      <c r="U68" s="85"/>
    </row>
    <row r="69" spans="1:21">
      <c r="A69" s="111"/>
      <c r="B69" s="111"/>
      <c r="C69" s="111"/>
      <c r="D69" s="120"/>
      <c r="E69" s="120"/>
      <c r="F69" s="120"/>
      <c r="G69" s="120"/>
      <c r="H69" s="120"/>
      <c r="I69" s="85"/>
      <c r="J69" s="85"/>
      <c r="K69" s="85"/>
      <c r="L69" s="100"/>
      <c r="M69" s="85"/>
      <c r="N69" s="85"/>
      <c r="O69" s="85"/>
      <c r="P69" s="85"/>
      <c r="Q69" s="85"/>
      <c r="R69" s="85"/>
      <c r="S69" s="85"/>
      <c r="T69" s="85"/>
      <c r="U69" s="85"/>
    </row>
    <row r="70" spans="1:21">
      <c r="A70" s="111"/>
      <c r="B70" s="111"/>
      <c r="C70" s="111"/>
      <c r="D70" s="120"/>
      <c r="E70" s="111"/>
      <c r="F70" s="111"/>
      <c r="G70" s="111"/>
      <c r="H70" s="111"/>
      <c r="I70" s="85"/>
      <c r="J70" s="85"/>
      <c r="K70" s="85"/>
      <c r="L70" s="100"/>
      <c r="M70" s="85"/>
      <c r="N70" s="85"/>
      <c r="O70" s="85"/>
      <c r="P70" s="85"/>
      <c r="Q70" s="85"/>
      <c r="R70" s="85"/>
      <c r="S70" s="85"/>
      <c r="T70" s="85"/>
      <c r="U70" s="85"/>
    </row>
    <row r="71" spans="1:21">
      <c r="A71" s="111"/>
      <c r="B71" s="111"/>
      <c r="C71" s="111"/>
      <c r="D71" s="120"/>
      <c r="E71" s="111"/>
      <c r="F71" s="120"/>
      <c r="G71" s="111"/>
      <c r="H71" s="111"/>
      <c r="I71" s="85"/>
      <c r="J71" s="85"/>
      <c r="K71" s="85"/>
      <c r="L71" s="100"/>
      <c r="M71" s="85"/>
      <c r="N71" s="85"/>
      <c r="O71" s="85"/>
      <c r="P71" s="85"/>
      <c r="Q71" s="85"/>
      <c r="R71" s="85"/>
      <c r="S71" s="85"/>
      <c r="T71" s="85"/>
      <c r="U71" s="85"/>
    </row>
    <row r="72" spans="1:21">
      <c r="A72" s="111"/>
      <c r="B72" s="111"/>
      <c r="C72" s="111"/>
      <c r="D72" s="120"/>
      <c r="E72" s="111"/>
      <c r="F72" s="120"/>
      <c r="G72" s="111"/>
      <c r="H72" s="111"/>
      <c r="I72" s="85"/>
      <c r="J72" s="85"/>
      <c r="K72" s="85"/>
      <c r="L72" s="100"/>
      <c r="M72" s="85"/>
      <c r="N72" s="85"/>
      <c r="O72" s="85"/>
      <c r="P72" s="85"/>
      <c r="Q72" s="85"/>
      <c r="R72" s="85"/>
      <c r="S72" s="85"/>
      <c r="T72" s="85"/>
      <c r="U72" s="85"/>
    </row>
    <row r="73" spans="1:21">
      <c r="A73" s="111"/>
      <c r="B73" s="111"/>
      <c r="C73" s="111"/>
      <c r="D73" s="120"/>
      <c r="E73" s="111"/>
      <c r="F73" s="120"/>
      <c r="G73" s="111"/>
      <c r="H73" s="111"/>
      <c r="I73" s="85"/>
      <c r="J73" s="85"/>
      <c r="K73" s="85"/>
      <c r="L73" s="100"/>
      <c r="M73" s="85"/>
      <c r="N73" s="85"/>
      <c r="O73" s="85"/>
      <c r="P73" s="85"/>
      <c r="Q73" s="85"/>
      <c r="R73" s="85"/>
      <c r="S73" s="85"/>
      <c r="T73" s="85"/>
      <c r="U73" s="85"/>
    </row>
    <row r="74" spans="1:21">
      <c r="A74" s="111"/>
      <c r="B74" s="111"/>
      <c r="C74" s="111"/>
      <c r="D74" s="120"/>
      <c r="E74" s="111"/>
      <c r="F74" s="120"/>
      <c r="G74" s="111"/>
      <c r="H74" s="111"/>
      <c r="I74" s="85"/>
      <c r="J74" s="85"/>
      <c r="K74" s="85"/>
      <c r="L74" s="100"/>
      <c r="M74" s="85"/>
      <c r="N74" s="85"/>
      <c r="O74" s="85"/>
      <c r="P74" s="85"/>
      <c r="Q74" s="85"/>
      <c r="R74" s="85"/>
      <c r="S74" s="85"/>
      <c r="T74" s="85"/>
      <c r="U74" s="85"/>
    </row>
    <row r="75" spans="1:21">
      <c r="A75" s="111"/>
      <c r="B75" s="111"/>
      <c r="C75" s="111"/>
      <c r="D75" s="120"/>
      <c r="E75" s="111"/>
      <c r="F75" s="120"/>
      <c r="G75" s="111"/>
      <c r="H75" s="111"/>
      <c r="I75" s="85"/>
      <c r="J75" s="85"/>
      <c r="K75" s="85"/>
      <c r="L75" s="100"/>
      <c r="M75" s="85"/>
      <c r="N75" s="85"/>
      <c r="O75" s="85"/>
      <c r="P75" s="85"/>
      <c r="Q75" s="85"/>
      <c r="R75" s="85"/>
      <c r="S75" s="85"/>
      <c r="T75" s="85"/>
      <c r="U75" s="85"/>
    </row>
    <row r="76" spans="1:21">
      <c r="A76" s="111"/>
      <c r="B76" s="111"/>
      <c r="C76" s="111"/>
      <c r="D76" s="120"/>
      <c r="E76" s="111"/>
      <c r="F76" s="120"/>
      <c r="G76" s="111"/>
      <c r="H76" s="111"/>
      <c r="I76" s="85"/>
      <c r="J76" s="85"/>
      <c r="K76" s="85"/>
      <c r="L76" s="100"/>
      <c r="M76" s="85"/>
      <c r="N76" s="85"/>
      <c r="O76" s="85"/>
      <c r="P76" s="85"/>
      <c r="Q76" s="85"/>
      <c r="R76" s="85"/>
      <c r="S76" s="85"/>
      <c r="T76" s="85"/>
      <c r="U76" s="85"/>
    </row>
    <row r="77" spans="1:21">
      <c r="A77" s="111"/>
      <c r="B77" s="111"/>
      <c r="C77" s="111"/>
      <c r="D77" s="120"/>
      <c r="E77" s="111"/>
      <c r="F77" s="111"/>
      <c r="G77" s="111"/>
      <c r="H77" s="111"/>
      <c r="I77" s="85"/>
      <c r="J77" s="85"/>
      <c r="K77" s="85"/>
      <c r="L77" s="100"/>
      <c r="M77" s="85"/>
      <c r="N77" s="85"/>
      <c r="O77" s="85"/>
      <c r="P77" s="85"/>
      <c r="Q77" s="85"/>
      <c r="R77" s="85"/>
      <c r="S77" s="85"/>
      <c r="T77" s="85"/>
      <c r="U77" s="85"/>
    </row>
    <row r="78" spans="1:21">
      <c r="A78" s="111"/>
      <c r="B78" s="111"/>
      <c r="C78" s="111"/>
      <c r="D78" s="120"/>
      <c r="E78" s="111"/>
      <c r="F78" s="111"/>
      <c r="G78" s="111"/>
      <c r="H78" s="111"/>
      <c r="I78" s="85"/>
      <c r="J78" s="85"/>
      <c r="K78" s="85"/>
      <c r="L78" s="100"/>
      <c r="M78" s="85"/>
      <c r="N78" s="85"/>
      <c r="O78" s="85"/>
      <c r="P78" s="85"/>
      <c r="Q78" s="85"/>
      <c r="R78" s="85"/>
      <c r="S78" s="85"/>
      <c r="T78" s="85"/>
      <c r="U78" s="85"/>
    </row>
    <row r="79" spans="1:21">
      <c r="A79" s="111"/>
      <c r="B79" s="111"/>
      <c r="C79" s="111"/>
      <c r="D79" s="120"/>
      <c r="E79" s="111"/>
      <c r="F79" s="111"/>
      <c r="G79" s="111"/>
      <c r="H79" s="111"/>
      <c r="I79" s="85"/>
      <c r="J79" s="85"/>
      <c r="K79" s="85"/>
      <c r="L79" s="100"/>
      <c r="M79" s="85"/>
      <c r="N79" s="85"/>
      <c r="O79" s="85"/>
      <c r="P79" s="85"/>
      <c r="Q79" s="85"/>
      <c r="R79" s="85"/>
      <c r="S79" s="85"/>
      <c r="T79" s="85"/>
      <c r="U79" s="85"/>
    </row>
    <row r="80" spans="1:21">
      <c r="A80" s="111"/>
      <c r="B80" s="111"/>
      <c r="C80" s="111"/>
      <c r="D80" s="120"/>
      <c r="E80" s="111"/>
      <c r="F80" s="111"/>
      <c r="G80" s="111"/>
      <c r="H80" s="111"/>
      <c r="I80" s="85"/>
      <c r="J80" s="85"/>
      <c r="K80" s="85"/>
      <c r="L80" s="100"/>
      <c r="M80" s="85"/>
      <c r="N80" s="85"/>
      <c r="O80" s="85"/>
      <c r="P80" s="85"/>
      <c r="Q80" s="85"/>
      <c r="R80" s="85"/>
      <c r="S80" s="85"/>
      <c r="T80" s="85"/>
      <c r="U80" s="85"/>
    </row>
    <row r="81" spans="1:21">
      <c r="A81" s="111"/>
      <c r="B81" s="111"/>
      <c r="C81" s="111"/>
      <c r="D81" s="120"/>
      <c r="E81" s="111"/>
      <c r="F81" s="111"/>
      <c r="G81" s="111"/>
      <c r="H81" s="111"/>
      <c r="I81" s="85"/>
      <c r="J81" s="85"/>
      <c r="K81" s="85"/>
      <c r="L81" s="100"/>
      <c r="M81" s="85"/>
      <c r="N81" s="85"/>
      <c r="O81" s="85"/>
      <c r="P81" s="85"/>
      <c r="Q81" s="85"/>
      <c r="R81" s="85"/>
      <c r="S81" s="85"/>
      <c r="T81" s="85"/>
      <c r="U81" s="85"/>
    </row>
    <row r="82" spans="1:21">
      <c r="A82" s="111"/>
      <c r="B82" s="111"/>
      <c r="C82" s="111"/>
      <c r="D82" s="120"/>
      <c r="E82" s="111"/>
      <c r="F82" s="111"/>
      <c r="G82" s="111"/>
      <c r="H82" s="111"/>
      <c r="I82" s="85"/>
      <c r="J82" s="85"/>
      <c r="K82" s="85"/>
      <c r="L82" s="100"/>
      <c r="M82" s="85"/>
      <c r="N82" s="85"/>
      <c r="O82" s="85"/>
      <c r="P82" s="85"/>
      <c r="Q82" s="85"/>
      <c r="R82" s="85"/>
      <c r="S82" s="85"/>
      <c r="T82" s="85"/>
      <c r="U82" s="85"/>
    </row>
    <row r="83" spans="1:21">
      <c r="A83" s="111"/>
      <c r="B83" s="111"/>
      <c r="C83" s="111"/>
      <c r="D83" s="120"/>
      <c r="E83" s="111"/>
      <c r="F83" s="111"/>
      <c r="G83" s="111"/>
      <c r="H83" s="111"/>
      <c r="I83" s="85"/>
      <c r="J83" s="85"/>
      <c r="K83" s="85"/>
      <c r="L83" s="100"/>
      <c r="M83" s="85"/>
      <c r="N83" s="85"/>
      <c r="O83" s="85"/>
      <c r="P83" s="85"/>
      <c r="Q83" s="85"/>
      <c r="R83" s="85"/>
      <c r="S83" s="85"/>
      <c r="T83" s="85"/>
      <c r="U83" s="85"/>
    </row>
    <row r="84" spans="1:21">
      <c r="A84" s="111"/>
      <c r="B84" s="111"/>
      <c r="C84" s="111"/>
      <c r="D84" s="120"/>
      <c r="E84" s="111"/>
      <c r="F84" s="111"/>
      <c r="G84" s="111"/>
      <c r="H84" s="111"/>
      <c r="I84" s="85"/>
      <c r="J84" s="85"/>
      <c r="K84" s="85"/>
      <c r="L84" s="100"/>
      <c r="M84" s="85"/>
      <c r="N84" s="85"/>
      <c r="O84" s="85"/>
      <c r="P84" s="85"/>
      <c r="Q84" s="85"/>
      <c r="R84" s="85"/>
      <c r="S84" s="85"/>
      <c r="T84" s="85"/>
      <c r="U84" s="85"/>
    </row>
    <row r="85" spans="1:21">
      <c r="A85" s="111"/>
      <c r="B85" s="111"/>
      <c r="C85" s="111"/>
      <c r="D85" s="120"/>
      <c r="E85" s="111"/>
      <c r="F85" s="111"/>
      <c r="G85" s="111"/>
      <c r="H85" s="111"/>
      <c r="I85" s="85"/>
      <c r="J85" s="85"/>
      <c r="K85" s="85"/>
      <c r="L85" s="100"/>
      <c r="M85" s="85"/>
      <c r="N85" s="85"/>
      <c r="O85" s="85"/>
      <c r="P85" s="85"/>
      <c r="Q85" s="85"/>
      <c r="R85" s="85"/>
      <c r="S85" s="85"/>
      <c r="T85" s="85"/>
      <c r="U85" s="85"/>
    </row>
    <row r="86" spans="1:21">
      <c r="A86" s="111"/>
      <c r="B86" s="111"/>
      <c r="C86" s="111"/>
      <c r="D86" s="120"/>
      <c r="E86" s="111"/>
      <c r="F86" s="111"/>
      <c r="G86" s="111"/>
      <c r="H86" s="111"/>
      <c r="I86" s="85"/>
      <c r="J86" s="85"/>
      <c r="K86" s="85"/>
      <c r="L86" s="100"/>
      <c r="M86" s="85"/>
      <c r="N86" s="85"/>
      <c r="O86" s="85"/>
      <c r="P86" s="85"/>
      <c r="Q86" s="85"/>
      <c r="R86" s="85"/>
      <c r="S86" s="85"/>
      <c r="T86" s="85"/>
      <c r="U86" s="85"/>
    </row>
    <row r="87" spans="1:21">
      <c r="A87" s="111"/>
      <c r="B87" s="111"/>
      <c r="C87" s="111"/>
      <c r="D87" s="120"/>
      <c r="E87" s="111"/>
      <c r="F87" s="111"/>
      <c r="G87" s="111"/>
      <c r="H87" s="111"/>
      <c r="I87" s="85"/>
      <c r="J87" s="85"/>
      <c r="K87" s="85"/>
      <c r="L87" s="100"/>
      <c r="M87" s="85"/>
      <c r="N87" s="85"/>
      <c r="O87" s="85"/>
      <c r="P87" s="85"/>
      <c r="Q87" s="85"/>
      <c r="R87" s="85"/>
      <c r="S87" s="85"/>
      <c r="T87" s="85"/>
      <c r="U87" s="85"/>
    </row>
    <row r="88" spans="1:21">
      <c r="A88" s="111"/>
      <c r="B88" s="111"/>
      <c r="C88" s="111"/>
      <c r="D88" s="120"/>
      <c r="E88" s="111"/>
      <c r="F88" s="111"/>
      <c r="G88" s="111"/>
      <c r="H88" s="111"/>
      <c r="I88" s="85"/>
      <c r="J88" s="85"/>
      <c r="K88" s="85"/>
      <c r="L88" s="100"/>
      <c r="M88" s="85"/>
      <c r="N88" s="85"/>
      <c r="O88" s="85"/>
      <c r="P88" s="85"/>
      <c r="Q88" s="85"/>
      <c r="R88" s="85"/>
      <c r="S88" s="85"/>
      <c r="T88" s="85"/>
      <c r="U88" s="85"/>
    </row>
    <row r="89" spans="1:21">
      <c r="A89" s="111"/>
      <c r="B89" s="111"/>
      <c r="C89" s="111"/>
      <c r="D89" s="120"/>
      <c r="E89" s="111"/>
      <c r="F89" s="111"/>
      <c r="G89" s="111"/>
      <c r="H89" s="111"/>
      <c r="I89" s="85"/>
      <c r="J89" s="85"/>
      <c r="K89" s="85"/>
      <c r="L89" s="100"/>
      <c r="M89" s="85"/>
      <c r="N89" s="85"/>
      <c r="O89" s="85"/>
      <c r="P89" s="85"/>
      <c r="Q89" s="85"/>
      <c r="R89" s="85"/>
      <c r="S89" s="85"/>
      <c r="T89" s="85"/>
      <c r="U89" s="85"/>
    </row>
    <row r="90" spans="1:21">
      <c r="A90" s="111"/>
      <c r="B90" s="111"/>
      <c r="C90" s="111"/>
      <c r="D90" s="120"/>
      <c r="E90" s="111"/>
      <c r="F90" s="111"/>
      <c r="G90" s="111"/>
      <c r="H90" s="111"/>
      <c r="I90" s="85"/>
      <c r="J90" s="85"/>
      <c r="K90" s="85"/>
      <c r="L90" s="100"/>
      <c r="M90" s="85"/>
      <c r="N90" s="85"/>
      <c r="O90" s="85"/>
      <c r="P90" s="85"/>
      <c r="Q90" s="85"/>
      <c r="R90" s="85"/>
      <c r="S90" s="85"/>
      <c r="T90" s="85"/>
      <c r="U90" s="85"/>
    </row>
    <row r="91" spans="1:21">
      <c r="A91" s="111"/>
      <c r="B91" s="111"/>
      <c r="C91" s="111"/>
      <c r="D91" s="120"/>
      <c r="E91" s="111"/>
      <c r="F91" s="111"/>
      <c r="G91" s="111"/>
      <c r="H91" s="111"/>
      <c r="I91" s="85"/>
      <c r="J91" s="85"/>
      <c r="K91" s="85"/>
      <c r="L91" s="100"/>
      <c r="M91" s="85"/>
      <c r="N91" s="85"/>
      <c r="O91" s="85"/>
      <c r="P91" s="85"/>
      <c r="Q91" s="85"/>
      <c r="R91" s="85"/>
      <c r="S91" s="85"/>
      <c r="T91" s="85"/>
      <c r="U91" s="85"/>
    </row>
    <row r="92" spans="1:21">
      <c r="A92" s="111"/>
      <c r="B92" s="111"/>
      <c r="C92" s="111"/>
      <c r="D92" s="120"/>
      <c r="E92" s="111"/>
      <c r="F92" s="111"/>
      <c r="G92" s="111"/>
      <c r="H92" s="111"/>
      <c r="I92" s="85"/>
      <c r="J92" s="85"/>
      <c r="K92" s="85"/>
      <c r="L92" s="100"/>
      <c r="M92" s="85"/>
      <c r="N92" s="85"/>
      <c r="O92" s="85"/>
      <c r="P92" s="85"/>
      <c r="Q92" s="85"/>
      <c r="R92" s="85"/>
      <c r="S92" s="85"/>
      <c r="T92" s="85"/>
      <c r="U92" s="85"/>
    </row>
    <row r="93" spans="1:21">
      <c r="A93" s="111"/>
      <c r="B93" s="111"/>
      <c r="C93" s="111"/>
      <c r="D93" s="120"/>
      <c r="E93" s="111"/>
      <c r="F93" s="111"/>
      <c r="G93" s="111"/>
      <c r="H93" s="111"/>
      <c r="I93" s="85"/>
      <c r="J93" s="85"/>
      <c r="K93" s="85"/>
      <c r="L93" s="100"/>
      <c r="M93" s="85"/>
      <c r="N93" s="85"/>
      <c r="O93" s="85"/>
      <c r="P93" s="85"/>
      <c r="Q93" s="85"/>
      <c r="R93" s="85"/>
      <c r="S93" s="85"/>
      <c r="T93" s="85"/>
      <c r="U93" s="85"/>
    </row>
    <row r="94" spans="1:21">
      <c r="A94" s="111"/>
      <c r="B94" s="111"/>
      <c r="C94" s="111"/>
      <c r="D94" s="120"/>
      <c r="E94" s="111"/>
      <c r="F94" s="111"/>
      <c r="G94" s="111"/>
      <c r="H94" s="111"/>
      <c r="I94" s="85"/>
      <c r="J94" s="85"/>
      <c r="K94" s="85"/>
      <c r="L94" s="100"/>
      <c r="M94" s="85"/>
      <c r="N94" s="85"/>
      <c r="O94" s="85"/>
      <c r="P94" s="85"/>
      <c r="Q94" s="85"/>
      <c r="R94" s="85"/>
      <c r="S94" s="85"/>
      <c r="T94" s="85"/>
      <c r="U94" s="85"/>
    </row>
    <row r="95" spans="1:21">
      <c r="A95" s="111"/>
      <c r="B95" s="111"/>
      <c r="C95" s="111"/>
      <c r="D95" s="120"/>
      <c r="E95" s="111"/>
      <c r="F95" s="111"/>
      <c r="G95" s="111"/>
      <c r="H95" s="111"/>
      <c r="I95" s="85"/>
      <c r="J95" s="85"/>
      <c r="K95" s="85"/>
      <c r="L95" s="100"/>
      <c r="M95" s="85"/>
      <c r="N95" s="85"/>
      <c r="O95" s="85"/>
      <c r="P95" s="85"/>
      <c r="Q95" s="85"/>
      <c r="R95" s="85"/>
      <c r="S95" s="85"/>
      <c r="T95" s="85"/>
      <c r="U95" s="85"/>
    </row>
    <row r="96" spans="1:21">
      <c r="A96" s="111"/>
      <c r="B96" s="111"/>
      <c r="C96" s="111"/>
      <c r="D96" s="120"/>
      <c r="E96" s="111"/>
      <c r="F96" s="111"/>
      <c r="G96" s="111"/>
      <c r="H96" s="111"/>
      <c r="I96" s="85"/>
      <c r="J96" s="85"/>
      <c r="K96" s="85"/>
      <c r="L96" s="100"/>
      <c r="M96" s="85"/>
      <c r="N96" s="85"/>
      <c r="O96" s="85"/>
      <c r="P96" s="85"/>
      <c r="Q96" s="85"/>
      <c r="R96" s="85"/>
      <c r="S96" s="85"/>
      <c r="T96" s="85"/>
      <c r="U96" s="85"/>
    </row>
    <row r="97" spans="1:21">
      <c r="A97" s="111"/>
      <c r="B97" s="111"/>
      <c r="C97" s="111"/>
      <c r="D97" s="120"/>
      <c r="E97" s="111"/>
      <c r="F97" s="111"/>
      <c r="G97" s="111"/>
      <c r="H97" s="111"/>
      <c r="I97" s="85"/>
      <c r="J97" s="85"/>
      <c r="K97" s="85"/>
      <c r="L97" s="100"/>
      <c r="M97" s="85"/>
      <c r="N97" s="85"/>
      <c r="O97" s="85"/>
      <c r="P97" s="85"/>
      <c r="Q97" s="85"/>
      <c r="R97" s="85"/>
      <c r="S97" s="85"/>
      <c r="T97" s="85"/>
      <c r="U97" s="85"/>
    </row>
    <row r="98" spans="1:21">
      <c r="A98" s="111"/>
      <c r="B98" s="111"/>
      <c r="C98" s="111"/>
      <c r="D98" s="120"/>
      <c r="E98" s="111"/>
      <c r="F98" s="111"/>
      <c r="G98" s="111"/>
      <c r="H98" s="111"/>
      <c r="I98" s="85"/>
      <c r="J98" s="85"/>
      <c r="K98" s="85"/>
      <c r="L98" s="100"/>
      <c r="M98" s="85"/>
      <c r="N98" s="85"/>
      <c r="O98" s="85"/>
      <c r="P98" s="85"/>
      <c r="Q98" s="85"/>
      <c r="R98" s="85"/>
      <c r="S98" s="85"/>
      <c r="T98" s="85"/>
      <c r="U98" s="85"/>
    </row>
    <row r="99" spans="1:21">
      <c r="A99" s="111"/>
      <c r="B99" s="111"/>
      <c r="C99" s="111"/>
      <c r="D99" s="120"/>
      <c r="E99" s="111"/>
      <c r="F99" s="111"/>
      <c r="G99" s="111"/>
      <c r="H99" s="111"/>
      <c r="I99" s="85"/>
      <c r="J99" s="85"/>
      <c r="K99" s="85"/>
      <c r="L99" s="100"/>
      <c r="M99" s="85"/>
      <c r="N99" s="85"/>
      <c r="O99" s="85"/>
      <c r="P99" s="85"/>
      <c r="Q99" s="85"/>
      <c r="R99" s="85"/>
      <c r="S99" s="85"/>
      <c r="T99" s="85"/>
      <c r="U99" s="85"/>
    </row>
    <row r="100" spans="1:21">
      <c r="A100" s="111"/>
      <c r="B100" s="111"/>
      <c r="C100" s="111"/>
      <c r="D100" s="120"/>
      <c r="E100" s="111"/>
      <c r="F100" s="111"/>
      <c r="G100" s="111"/>
      <c r="H100" s="111"/>
      <c r="I100" s="85"/>
      <c r="J100" s="85"/>
      <c r="K100" s="85"/>
      <c r="L100" s="100"/>
      <c r="M100" s="85"/>
      <c r="N100" s="85"/>
      <c r="O100" s="85"/>
      <c r="P100" s="85"/>
      <c r="Q100" s="85"/>
      <c r="R100" s="85"/>
      <c r="S100" s="85"/>
      <c r="T100" s="85"/>
      <c r="U100" s="85"/>
    </row>
    <row r="101" spans="1:21">
      <c r="A101" s="111"/>
      <c r="B101" s="111"/>
      <c r="C101" s="111"/>
      <c r="D101" s="120"/>
      <c r="E101" s="111"/>
      <c r="F101" s="111"/>
      <c r="G101" s="111"/>
      <c r="H101" s="111"/>
      <c r="I101" s="85"/>
      <c r="J101" s="85"/>
      <c r="K101" s="85"/>
      <c r="L101" s="100"/>
      <c r="M101" s="85"/>
      <c r="N101" s="85"/>
      <c r="O101" s="85"/>
      <c r="P101" s="85"/>
      <c r="Q101" s="85"/>
      <c r="R101" s="85"/>
      <c r="S101" s="85"/>
      <c r="T101" s="85"/>
      <c r="U101" s="85"/>
    </row>
    <row r="102" spans="1:21">
      <c r="A102" s="111"/>
      <c r="B102" s="111"/>
      <c r="C102" s="111"/>
      <c r="D102" s="120"/>
      <c r="E102" s="111"/>
      <c r="F102" s="111"/>
      <c r="G102" s="111"/>
      <c r="H102" s="111"/>
      <c r="I102" s="85"/>
      <c r="J102" s="85"/>
      <c r="K102" s="85"/>
      <c r="L102" s="100"/>
      <c r="M102" s="85"/>
      <c r="N102" s="85"/>
      <c r="O102" s="85"/>
      <c r="P102" s="85"/>
      <c r="Q102" s="85"/>
      <c r="R102" s="85"/>
      <c r="S102" s="85"/>
      <c r="T102" s="85"/>
      <c r="U102" s="85"/>
    </row>
    <row r="103" spans="1:21">
      <c r="A103" s="111"/>
      <c r="B103" s="111"/>
      <c r="C103" s="111"/>
      <c r="D103" s="120"/>
      <c r="E103" s="111"/>
      <c r="F103" s="111"/>
      <c r="G103" s="111"/>
      <c r="H103" s="111"/>
      <c r="I103" s="85"/>
      <c r="J103" s="85"/>
      <c r="K103" s="85"/>
      <c r="L103" s="100"/>
      <c r="M103" s="85"/>
      <c r="N103" s="85"/>
      <c r="O103" s="85"/>
      <c r="P103" s="85"/>
      <c r="Q103" s="85"/>
      <c r="R103" s="85"/>
      <c r="S103" s="85"/>
      <c r="T103" s="85"/>
      <c r="U103" s="85"/>
    </row>
    <row r="104" spans="1:21">
      <c r="A104" s="111"/>
      <c r="B104" s="111"/>
      <c r="C104" s="111"/>
      <c r="D104" s="120"/>
      <c r="E104" s="111"/>
      <c r="F104" s="111"/>
      <c r="G104" s="111"/>
      <c r="H104" s="111"/>
      <c r="I104" s="85"/>
      <c r="J104" s="85"/>
      <c r="K104" s="85"/>
      <c r="L104" s="100"/>
      <c r="M104" s="85"/>
      <c r="N104" s="85"/>
      <c r="O104" s="85"/>
      <c r="P104" s="85"/>
      <c r="Q104" s="85"/>
      <c r="R104" s="85"/>
      <c r="S104" s="85"/>
      <c r="T104" s="85"/>
      <c r="U104" s="85"/>
    </row>
    <row r="105" spans="1:21">
      <c r="A105" s="111"/>
      <c r="B105" s="111"/>
      <c r="C105" s="111"/>
      <c r="D105" s="120"/>
      <c r="E105" s="111"/>
      <c r="F105" s="111"/>
      <c r="G105" s="111"/>
      <c r="H105" s="111"/>
      <c r="I105" s="85"/>
      <c r="J105" s="85"/>
      <c r="K105" s="85"/>
      <c r="L105" s="100"/>
      <c r="M105" s="85"/>
      <c r="N105" s="85"/>
      <c r="O105" s="85"/>
      <c r="P105" s="85"/>
      <c r="Q105" s="85"/>
      <c r="R105" s="85"/>
      <c r="S105" s="85"/>
      <c r="T105" s="85"/>
      <c r="U105" s="85"/>
    </row>
    <row r="106" spans="1:21">
      <c r="A106" s="111"/>
      <c r="B106" s="111"/>
      <c r="C106" s="111"/>
      <c r="D106" s="120"/>
      <c r="E106" s="111"/>
      <c r="F106" s="111"/>
      <c r="G106" s="111"/>
      <c r="H106" s="111"/>
      <c r="I106" s="85"/>
      <c r="J106" s="85"/>
      <c r="K106" s="85"/>
      <c r="L106" s="100"/>
      <c r="M106" s="85"/>
      <c r="N106" s="85"/>
      <c r="O106" s="85"/>
      <c r="P106" s="85"/>
      <c r="Q106" s="85"/>
      <c r="R106" s="85"/>
      <c r="S106" s="85"/>
      <c r="T106" s="85"/>
      <c r="U106" s="85"/>
    </row>
    <row r="107" spans="1:21">
      <c r="A107" s="111"/>
      <c r="B107" s="111"/>
      <c r="C107" s="111"/>
      <c r="D107" s="120"/>
      <c r="E107" s="111"/>
      <c r="F107" s="111"/>
      <c r="G107" s="111"/>
      <c r="H107" s="111"/>
      <c r="I107" s="85"/>
      <c r="J107" s="85"/>
      <c r="K107" s="85"/>
      <c r="L107" s="100"/>
      <c r="M107" s="85"/>
      <c r="N107" s="85"/>
      <c r="O107" s="85"/>
      <c r="P107" s="85"/>
      <c r="Q107" s="85"/>
      <c r="R107" s="85"/>
      <c r="S107" s="85"/>
      <c r="T107" s="85"/>
      <c r="U107" s="85"/>
    </row>
    <row r="108" spans="1:21">
      <c r="A108" s="111"/>
      <c r="B108" s="111"/>
      <c r="C108" s="111"/>
      <c r="D108" s="120"/>
      <c r="E108" s="111"/>
      <c r="F108" s="111"/>
      <c r="G108" s="111"/>
      <c r="H108" s="111"/>
      <c r="I108" s="85"/>
      <c r="J108" s="85"/>
      <c r="K108" s="85"/>
      <c r="L108" s="100"/>
      <c r="M108" s="85"/>
      <c r="N108" s="85"/>
      <c r="O108" s="85"/>
      <c r="P108" s="85"/>
      <c r="Q108" s="85"/>
      <c r="R108" s="85"/>
      <c r="S108" s="85"/>
      <c r="T108" s="85"/>
      <c r="U108" s="85"/>
    </row>
    <row r="109" spans="1:21">
      <c r="A109" s="111"/>
      <c r="B109" s="111"/>
      <c r="C109" s="111"/>
      <c r="D109" s="120"/>
      <c r="E109" s="111"/>
      <c r="F109" s="111"/>
      <c r="G109" s="111"/>
      <c r="H109" s="111"/>
      <c r="I109" s="85"/>
      <c r="J109" s="85"/>
      <c r="K109" s="85"/>
      <c r="L109" s="100"/>
      <c r="M109" s="85"/>
      <c r="N109" s="85"/>
      <c r="O109" s="85"/>
      <c r="P109" s="85"/>
      <c r="Q109" s="85"/>
      <c r="R109" s="85"/>
      <c r="S109" s="85"/>
      <c r="T109" s="85"/>
      <c r="U109" s="85"/>
    </row>
    <row r="110" spans="1:21">
      <c r="A110" s="111"/>
      <c r="B110" s="111"/>
      <c r="C110" s="111"/>
      <c r="D110" s="120"/>
      <c r="E110" s="111"/>
      <c r="F110" s="111"/>
      <c r="G110" s="111"/>
      <c r="H110" s="111"/>
      <c r="I110" s="85"/>
      <c r="J110" s="85"/>
      <c r="K110" s="85"/>
      <c r="L110" s="100"/>
      <c r="M110" s="85"/>
      <c r="N110" s="85"/>
      <c r="O110" s="85"/>
      <c r="P110" s="85"/>
      <c r="Q110" s="85"/>
      <c r="R110" s="85"/>
      <c r="S110" s="85"/>
      <c r="T110" s="85"/>
      <c r="U110" s="85"/>
    </row>
    <row r="111" spans="1:21">
      <c r="A111" s="85"/>
      <c r="B111" s="85"/>
      <c r="E111" s="85"/>
      <c r="I111" s="85"/>
      <c r="J111" s="85"/>
      <c r="K111" s="85"/>
      <c r="L111" s="100"/>
      <c r="M111" s="85"/>
      <c r="N111" s="85"/>
      <c r="O111" s="85"/>
      <c r="P111" s="85"/>
      <c r="Q111" s="85"/>
      <c r="R111" s="85"/>
      <c r="S111" s="85"/>
      <c r="T111" s="85"/>
      <c r="U111" s="85"/>
    </row>
    <row r="112" spans="1:21">
      <c r="A112" s="85"/>
      <c r="B112" s="85"/>
      <c r="E112" s="85"/>
      <c r="I112" s="85"/>
      <c r="J112" s="85"/>
      <c r="K112" s="85"/>
      <c r="L112" s="100"/>
      <c r="M112" s="85"/>
      <c r="N112" s="85"/>
      <c r="O112" s="85"/>
      <c r="P112" s="85"/>
      <c r="Q112" s="85"/>
      <c r="R112" s="85"/>
      <c r="S112" s="85"/>
      <c r="T112" s="85"/>
      <c r="U112" s="85"/>
    </row>
    <row r="113" spans="1:21">
      <c r="A113" s="85"/>
      <c r="B113" s="85"/>
      <c r="E113" s="85"/>
      <c r="I113" s="85"/>
      <c r="J113" s="85"/>
      <c r="K113" s="85"/>
      <c r="L113" s="100"/>
      <c r="M113" s="85"/>
      <c r="N113" s="85"/>
      <c r="O113" s="85"/>
      <c r="P113" s="85"/>
      <c r="Q113" s="85"/>
      <c r="R113" s="85"/>
      <c r="S113" s="85"/>
      <c r="T113" s="85"/>
      <c r="U113" s="85"/>
    </row>
    <row r="114" spans="1:21">
      <c r="A114" s="85"/>
      <c r="B114" s="85"/>
      <c r="E114" s="85"/>
      <c r="I114" s="85"/>
      <c r="J114" s="85"/>
      <c r="K114" s="85"/>
      <c r="L114" s="100"/>
      <c r="M114" s="85"/>
      <c r="N114" s="85"/>
      <c r="O114" s="85"/>
      <c r="P114" s="85"/>
      <c r="Q114" s="85"/>
      <c r="R114" s="85"/>
      <c r="S114" s="85"/>
      <c r="T114" s="85"/>
      <c r="U114" s="85"/>
    </row>
    <row r="115" spans="1:21">
      <c r="A115" s="85"/>
      <c r="B115" s="85"/>
      <c r="E115" s="85"/>
      <c r="I115" s="85"/>
      <c r="J115" s="85"/>
      <c r="K115" s="85"/>
      <c r="L115" s="100"/>
      <c r="M115" s="85"/>
      <c r="N115" s="85"/>
      <c r="O115" s="85"/>
      <c r="P115" s="85"/>
      <c r="Q115" s="85"/>
      <c r="R115" s="85"/>
      <c r="S115" s="85"/>
      <c r="T115" s="85"/>
      <c r="U115" s="85"/>
    </row>
    <row r="116" spans="1:21">
      <c r="A116" s="85"/>
      <c r="B116" s="85"/>
      <c r="E116" s="85"/>
      <c r="I116" s="85"/>
      <c r="J116" s="85"/>
      <c r="K116" s="85"/>
      <c r="L116" s="100"/>
      <c r="M116" s="85"/>
      <c r="N116" s="85"/>
      <c r="O116" s="85"/>
      <c r="P116" s="85"/>
      <c r="Q116" s="85"/>
      <c r="R116" s="85"/>
      <c r="S116" s="85"/>
      <c r="T116" s="85"/>
      <c r="U116" s="85"/>
    </row>
    <row r="117" spans="1:21">
      <c r="A117" s="85"/>
      <c r="B117" s="85"/>
      <c r="E117" s="85"/>
      <c r="I117" s="85"/>
      <c r="J117" s="85"/>
      <c r="K117" s="85"/>
      <c r="L117" s="100"/>
      <c r="M117" s="85"/>
      <c r="N117" s="85"/>
      <c r="O117" s="85"/>
      <c r="P117" s="85"/>
      <c r="Q117" s="85"/>
      <c r="R117" s="85"/>
      <c r="S117" s="85"/>
      <c r="T117" s="85"/>
      <c r="U117" s="85"/>
    </row>
    <row r="118" spans="1:21">
      <c r="A118" s="85"/>
      <c r="B118" s="85"/>
      <c r="E118" s="85"/>
      <c r="I118" s="85"/>
      <c r="J118" s="85"/>
      <c r="K118" s="85"/>
      <c r="L118" s="100"/>
      <c r="M118" s="85"/>
      <c r="N118" s="85"/>
      <c r="O118" s="85"/>
      <c r="P118" s="85"/>
      <c r="Q118" s="85"/>
      <c r="R118" s="85"/>
      <c r="S118" s="85"/>
      <c r="T118" s="85"/>
      <c r="U118" s="85"/>
    </row>
    <row r="119" spans="1:21">
      <c r="A119" s="85"/>
      <c r="B119" s="85"/>
      <c r="E119" s="85"/>
      <c r="I119" s="85"/>
      <c r="J119" s="85"/>
      <c r="K119" s="85"/>
      <c r="L119" s="100"/>
      <c r="M119" s="85"/>
      <c r="N119" s="85"/>
      <c r="O119" s="85"/>
      <c r="P119" s="85"/>
      <c r="Q119" s="85"/>
      <c r="R119" s="85"/>
      <c r="S119" s="85"/>
      <c r="T119" s="85"/>
      <c r="U119" s="85"/>
    </row>
    <row r="120" spans="1:21">
      <c r="A120" s="85"/>
      <c r="B120" s="85"/>
      <c r="E120" s="85"/>
      <c r="I120" s="85"/>
      <c r="J120" s="85"/>
      <c r="K120" s="85"/>
      <c r="L120" s="100"/>
      <c r="M120" s="85"/>
      <c r="N120" s="85"/>
      <c r="O120" s="85"/>
      <c r="P120" s="85"/>
      <c r="Q120" s="85"/>
      <c r="R120" s="85"/>
      <c r="S120" s="85"/>
      <c r="T120" s="85"/>
      <c r="U120" s="85"/>
    </row>
    <row r="121" spans="1:21">
      <c r="A121" s="85"/>
      <c r="B121" s="85"/>
      <c r="E121" s="85"/>
      <c r="I121" s="85"/>
      <c r="J121" s="85"/>
      <c r="K121" s="85"/>
      <c r="L121" s="100"/>
      <c r="M121" s="85"/>
      <c r="N121" s="85"/>
      <c r="O121" s="85"/>
      <c r="P121" s="85"/>
      <c r="Q121" s="85"/>
      <c r="R121" s="85"/>
      <c r="S121" s="85"/>
      <c r="T121" s="85"/>
      <c r="U121" s="85"/>
    </row>
    <row r="122" spans="1:21">
      <c r="A122" s="85"/>
      <c r="B122" s="85"/>
      <c r="E122" s="85"/>
      <c r="I122" s="85"/>
      <c r="J122" s="85"/>
      <c r="K122" s="85"/>
      <c r="L122" s="100"/>
      <c r="M122" s="85"/>
      <c r="N122" s="85"/>
      <c r="O122" s="85"/>
      <c r="P122" s="85"/>
      <c r="Q122" s="85"/>
      <c r="R122" s="85"/>
      <c r="S122" s="85"/>
      <c r="T122" s="85"/>
      <c r="U122" s="85"/>
    </row>
    <row r="123" spans="1:21">
      <c r="A123" s="85"/>
      <c r="B123" s="85"/>
      <c r="E123" s="85"/>
      <c r="I123" s="85"/>
      <c r="J123" s="85"/>
      <c r="K123" s="85"/>
      <c r="L123" s="100"/>
      <c r="M123" s="85"/>
      <c r="N123" s="85"/>
      <c r="O123" s="85"/>
      <c r="P123" s="85"/>
      <c r="Q123" s="85"/>
      <c r="R123" s="85"/>
      <c r="S123" s="85"/>
      <c r="T123" s="85"/>
      <c r="U123" s="85"/>
    </row>
    <row r="124" spans="1:21">
      <c r="A124" s="85"/>
      <c r="B124" s="85"/>
      <c r="E124" s="85"/>
      <c r="I124" s="85"/>
      <c r="J124" s="85"/>
      <c r="K124" s="85"/>
      <c r="L124" s="100"/>
      <c r="M124" s="85"/>
      <c r="N124" s="85"/>
      <c r="O124" s="85"/>
      <c r="P124" s="85"/>
      <c r="Q124" s="85"/>
      <c r="R124" s="85"/>
      <c r="S124" s="85"/>
      <c r="T124" s="85"/>
      <c r="U124" s="85"/>
    </row>
    <row r="125" spans="1:21">
      <c r="A125" s="85"/>
      <c r="B125" s="85"/>
      <c r="E125" s="85"/>
      <c r="I125" s="85"/>
      <c r="J125" s="85"/>
      <c r="K125" s="85"/>
      <c r="L125" s="100"/>
      <c r="M125" s="85"/>
      <c r="N125" s="85"/>
      <c r="O125" s="85"/>
      <c r="P125" s="85"/>
      <c r="Q125" s="85"/>
      <c r="R125" s="85"/>
      <c r="S125" s="85"/>
      <c r="T125" s="85"/>
      <c r="U125" s="85"/>
    </row>
    <row r="126" spans="1:21">
      <c r="A126" s="85"/>
      <c r="B126" s="85"/>
      <c r="E126" s="85"/>
      <c r="I126" s="85"/>
      <c r="J126" s="85"/>
      <c r="K126" s="85"/>
      <c r="L126" s="100"/>
      <c r="M126" s="85"/>
      <c r="N126" s="85"/>
      <c r="O126" s="85"/>
      <c r="P126" s="85"/>
      <c r="Q126" s="85"/>
      <c r="R126" s="85"/>
      <c r="S126" s="85"/>
      <c r="T126" s="85"/>
      <c r="U126" s="85"/>
    </row>
    <row r="127" spans="1:21">
      <c r="A127" s="85"/>
      <c r="B127" s="85"/>
      <c r="E127" s="85"/>
      <c r="I127" s="85"/>
      <c r="J127" s="85"/>
      <c r="K127" s="85"/>
      <c r="L127" s="100"/>
      <c r="M127" s="85"/>
      <c r="N127" s="85"/>
      <c r="O127" s="85"/>
      <c r="P127" s="85"/>
      <c r="Q127" s="85"/>
      <c r="R127" s="85"/>
      <c r="S127" s="85"/>
      <c r="T127" s="85"/>
      <c r="U127" s="85"/>
    </row>
    <row r="128" spans="1:21">
      <c r="A128" s="85"/>
      <c r="B128" s="85"/>
      <c r="E128" s="85"/>
      <c r="I128" s="85"/>
      <c r="J128" s="85"/>
      <c r="K128" s="85"/>
      <c r="L128" s="100"/>
      <c r="M128" s="85"/>
      <c r="N128" s="85"/>
      <c r="O128" s="85"/>
      <c r="P128" s="85"/>
      <c r="Q128" s="85"/>
      <c r="R128" s="85"/>
      <c r="S128" s="85"/>
      <c r="T128" s="85"/>
      <c r="U128" s="85"/>
    </row>
    <row r="129" spans="1:21">
      <c r="A129" s="85"/>
      <c r="B129" s="85"/>
      <c r="E129" s="85"/>
      <c r="I129" s="85"/>
      <c r="J129" s="85"/>
      <c r="K129" s="85"/>
      <c r="L129" s="100"/>
      <c r="M129" s="85"/>
      <c r="N129" s="85"/>
      <c r="O129" s="85"/>
      <c r="P129" s="85"/>
      <c r="Q129" s="85"/>
      <c r="R129" s="85"/>
      <c r="S129" s="85"/>
      <c r="T129" s="85"/>
      <c r="U129" s="85"/>
    </row>
    <row r="130" spans="1:21">
      <c r="A130" s="85"/>
      <c r="B130" s="85"/>
      <c r="E130" s="85"/>
      <c r="I130" s="85"/>
      <c r="J130" s="85"/>
      <c r="K130" s="85"/>
      <c r="L130" s="100"/>
      <c r="M130" s="85"/>
      <c r="N130" s="85"/>
      <c r="O130" s="85"/>
      <c r="P130" s="85"/>
      <c r="Q130" s="85"/>
      <c r="R130" s="85"/>
      <c r="S130" s="85"/>
      <c r="T130" s="85"/>
      <c r="U130" s="85"/>
    </row>
    <row r="131" spans="1:21">
      <c r="A131" s="85"/>
      <c r="B131" s="85"/>
      <c r="E131" s="85"/>
      <c r="I131" s="85"/>
      <c r="J131" s="85"/>
      <c r="K131" s="85"/>
      <c r="L131" s="100"/>
      <c r="M131" s="85"/>
      <c r="N131" s="85"/>
      <c r="O131" s="85"/>
      <c r="P131" s="85"/>
      <c r="Q131" s="85"/>
      <c r="R131" s="85"/>
      <c r="S131" s="85"/>
      <c r="T131" s="85"/>
      <c r="U131" s="85"/>
    </row>
    <row r="132" spans="1:21">
      <c r="A132" s="85"/>
      <c r="B132" s="85"/>
      <c r="E132" s="85"/>
      <c r="I132" s="85"/>
      <c r="J132" s="85"/>
      <c r="K132" s="85"/>
      <c r="L132" s="100"/>
      <c r="M132" s="85"/>
      <c r="N132" s="85"/>
      <c r="O132" s="85"/>
      <c r="P132" s="85"/>
      <c r="Q132" s="85"/>
      <c r="R132" s="85"/>
      <c r="S132" s="85"/>
      <c r="T132" s="85"/>
      <c r="U132" s="85"/>
    </row>
    <row r="133" spans="1:21">
      <c r="A133" s="85"/>
      <c r="B133" s="85"/>
      <c r="E133" s="85"/>
      <c r="I133" s="85"/>
      <c r="J133" s="85"/>
      <c r="K133" s="85"/>
      <c r="L133" s="100"/>
      <c r="M133" s="85"/>
      <c r="N133" s="85"/>
      <c r="O133" s="85"/>
      <c r="P133" s="85"/>
      <c r="Q133" s="85"/>
      <c r="R133" s="85"/>
      <c r="S133" s="85"/>
      <c r="T133" s="85"/>
      <c r="U133" s="85"/>
    </row>
    <row r="134" spans="1:21">
      <c r="A134" s="85"/>
      <c r="B134" s="85"/>
      <c r="E134" s="85"/>
      <c r="I134" s="85"/>
      <c r="J134" s="85"/>
      <c r="K134" s="85"/>
      <c r="L134" s="100"/>
      <c r="M134" s="85"/>
      <c r="N134" s="85"/>
      <c r="O134" s="85"/>
      <c r="P134" s="85"/>
      <c r="Q134" s="85"/>
      <c r="R134" s="85"/>
      <c r="S134" s="85"/>
      <c r="T134" s="85"/>
      <c r="U134" s="85"/>
    </row>
    <row r="135" spans="1:21">
      <c r="A135" s="85"/>
      <c r="B135" s="85"/>
      <c r="E135" s="85"/>
      <c r="I135" s="85"/>
      <c r="J135" s="85"/>
      <c r="K135" s="85"/>
      <c r="L135" s="100"/>
      <c r="M135" s="85"/>
      <c r="N135" s="85"/>
      <c r="O135" s="85"/>
      <c r="P135" s="85"/>
      <c r="Q135" s="85"/>
      <c r="R135" s="85"/>
      <c r="S135" s="85"/>
      <c r="T135" s="85"/>
      <c r="U135" s="85"/>
    </row>
    <row r="136" spans="1:21">
      <c r="A136" s="85"/>
      <c r="B136" s="85"/>
      <c r="E136" s="85"/>
      <c r="I136" s="85"/>
      <c r="J136" s="85"/>
      <c r="K136" s="85"/>
      <c r="L136" s="100"/>
      <c r="M136" s="85"/>
      <c r="N136" s="85"/>
      <c r="O136" s="85"/>
      <c r="P136" s="85"/>
      <c r="Q136" s="85"/>
      <c r="R136" s="85"/>
      <c r="S136" s="85"/>
      <c r="T136" s="85"/>
      <c r="U136" s="85"/>
    </row>
    <row r="137" spans="1:21">
      <c r="A137" s="85"/>
      <c r="B137" s="85"/>
      <c r="E137" s="85"/>
      <c r="I137" s="85"/>
      <c r="J137" s="85"/>
      <c r="K137" s="85"/>
      <c r="L137" s="100"/>
      <c r="M137" s="85"/>
      <c r="N137" s="85"/>
      <c r="O137" s="85"/>
      <c r="P137" s="85"/>
      <c r="Q137" s="85"/>
      <c r="R137" s="85"/>
      <c r="S137" s="85"/>
      <c r="T137" s="85"/>
      <c r="U137" s="85"/>
    </row>
    <row r="138" spans="1:21">
      <c r="A138" s="85"/>
      <c r="B138" s="85"/>
      <c r="E138" s="85"/>
      <c r="I138" s="85"/>
      <c r="J138" s="85"/>
      <c r="K138" s="85"/>
      <c r="L138" s="100"/>
      <c r="M138" s="85"/>
      <c r="N138" s="85"/>
      <c r="O138" s="85"/>
      <c r="P138" s="85"/>
      <c r="Q138" s="85"/>
      <c r="R138" s="85"/>
      <c r="S138" s="85"/>
      <c r="T138" s="85"/>
      <c r="U138" s="85"/>
    </row>
    <row r="139" spans="1:21">
      <c r="A139" s="85"/>
      <c r="B139" s="85"/>
      <c r="E139" s="85"/>
      <c r="I139" s="85"/>
      <c r="J139" s="85"/>
      <c r="K139" s="85"/>
      <c r="L139" s="100"/>
      <c r="M139" s="85"/>
      <c r="N139" s="85"/>
      <c r="O139" s="85"/>
      <c r="P139" s="85"/>
      <c r="Q139" s="85"/>
      <c r="R139" s="85"/>
      <c r="S139" s="85"/>
      <c r="T139" s="85"/>
      <c r="U139" s="85"/>
    </row>
    <row r="140" spans="1:21">
      <c r="A140" s="85"/>
      <c r="B140" s="85"/>
      <c r="E140" s="85"/>
      <c r="I140" s="85"/>
      <c r="J140" s="85"/>
      <c r="K140" s="85"/>
      <c r="L140" s="100"/>
      <c r="M140" s="85"/>
      <c r="N140" s="85"/>
      <c r="O140" s="85"/>
      <c r="P140" s="85"/>
      <c r="Q140" s="85"/>
      <c r="R140" s="85"/>
      <c r="S140" s="85"/>
      <c r="T140" s="85"/>
      <c r="U140" s="85"/>
    </row>
    <row r="141" spans="1:21">
      <c r="A141" s="85"/>
      <c r="B141" s="85"/>
      <c r="E141" s="85"/>
      <c r="I141" s="85"/>
      <c r="J141" s="85"/>
      <c r="K141" s="85"/>
      <c r="L141" s="100"/>
      <c r="M141" s="85"/>
      <c r="N141" s="85"/>
      <c r="O141" s="85"/>
      <c r="P141" s="85"/>
      <c r="Q141" s="85"/>
      <c r="R141" s="85"/>
      <c r="S141" s="85"/>
      <c r="T141" s="85"/>
      <c r="U141" s="85"/>
    </row>
    <row r="142" spans="1:21">
      <c r="A142" s="85"/>
      <c r="B142" s="85"/>
      <c r="E142" s="85"/>
      <c r="I142" s="85"/>
      <c r="J142" s="85"/>
      <c r="K142" s="85"/>
      <c r="L142" s="100"/>
      <c r="M142" s="85"/>
      <c r="N142" s="85"/>
      <c r="O142" s="85"/>
      <c r="P142" s="85"/>
      <c r="Q142" s="85"/>
      <c r="R142" s="85"/>
      <c r="S142" s="85"/>
      <c r="T142" s="85"/>
      <c r="U142" s="85"/>
    </row>
    <row r="143" spans="1:21">
      <c r="A143" s="85"/>
      <c r="B143" s="85"/>
      <c r="E143" s="85"/>
      <c r="I143" s="85"/>
      <c r="J143" s="85"/>
      <c r="K143" s="85"/>
      <c r="L143" s="100"/>
      <c r="M143" s="85"/>
      <c r="N143" s="85"/>
      <c r="O143" s="85"/>
      <c r="P143" s="85"/>
      <c r="Q143" s="85"/>
      <c r="R143" s="85"/>
      <c r="S143" s="85"/>
      <c r="T143" s="85"/>
      <c r="U143" s="85"/>
    </row>
    <row r="144" spans="1:21">
      <c r="A144" s="85"/>
      <c r="B144" s="85"/>
      <c r="E144" s="85"/>
      <c r="I144" s="85"/>
      <c r="J144" s="85"/>
      <c r="K144" s="85"/>
      <c r="L144" s="100"/>
      <c r="M144" s="85"/>
      <c r="N144" s="85"/>
      <c r="O144" s="85"/>
      <c r="P144" s="85"/>
      <c r="Q144" s="85"/>
      <c r="R144" s="85"/>
      <c r="S144" s="85"/>
      <c r="T144" s="85"/>
      <c r="U144" s="85"/>
    </row>
    <row r="145" spans="1:21">
      <c r="A145" s="85"/>
      <c r="B145" s="85"/>
      <c r="E145" s="85"/>
      <c r="I145" s="85"/>
      <c r="J145" s="85"/>
      <c r="K145" s="85"/>
      <c r="L145" s="100"/>
      <c r="M145" s="85"/>
      <c r="N145" s="85"/>
      <c r="O145" s="85"/>
      <c r="P145" s="85"/>
      <c r="Q145" s="85"/>
      <c r="R145" s="85"/>
      <c r="S145" s="85"/>
      <c r="T145" s="85"/>
      <c r="U145" s="85"/>
    </row>
    <row r="146" spans="1:21">
      <c r="A146" s="85"/>
      <c r="B146" s="85"/>
      <c r="E146" s="85"/>
      <c r="I146" s="85"/>
      <c r="J146" s="85"/>
      <c r="K146" s="85"/>
      <c r="L146" s="100"/>
      <c r="M146" s="85"/>
      <c r="N146" s="85"/>
      <c r="O146" s="85"/>
      <c r="P146" s="85"/>
      <c r="Q146" s="85"/>
      <c r="R146" s="85"/>
      <c r="S146" s="85"/>
      <c r="T146" s="85"/>
      <c r="U146" s="85"/>
    </row>
    <row r="147" spans="1:21">
      <c r="A147" s="85"/>
      <c r="B147" s="85"/>
      <c r="E147" s="85"/>
      <c r="I147" s="85"/>
      <c r="J147" s="85"/>
      <c r="K147" s="85"/>
      <c r="L147" s="100"/>
      <c r="M147" s="85"/>
      <c r="N147" s="85"/>
      <c r="O147" s="85"/>
      <c r="P147" s="85"/>
      <c r="Q147" s="85"/>
      <c r="R147" s="85"/>
      <c r="S147" s="85"/>
      <c r="T147" s="85"/>
      <c r="U147" s="85"/>
    </row>
    <row r="148" spans="1:21">
      <c r="A148" s="85"/>
      <c r="B148" s="85"/>
      <c r="E148" s="85"/>
      <c r="I148" s="85"/>
      <c r="J148" s="85"/>
      <c r="K148" s="85"/>
      <c r="L148" s="100"/>
      <c r="M148" s="85"/>
      <c r="N148" s="85"/>
      <c r="O148" s="85"/>
      <c r="P148" s="85"/>
      <c r="Q148" s="85"/>
      <c r="R148" s="85"/>
      <c r="S148" s="85"/>
      <c r="T148" s="85"/>
      <c r="U148" s="85"/>
    </row>
    <row r="149" spans="1:21">
      <c r="A149" s="85"/>
      <c r="B149" s="85"/>
      <c r="E149" s="85"/>
      <c r="I149" s="85"/>
      <c r="J149" s="85"/>
      <c r="K149" s="85"/>
      <c r="L149" s="100"/>
      <c r="M149" s="85"/>
      <c r="N149" s="85"/>
      <c r="O149" s="85"/>
      <c r="P149" s="85"/>
      <c r="Q149" s="85"/>
      <c r="R149" s="85"/>
      <c r="S149" s="85"/>
      <c r="T149" s="85"/>
      <c r="U149" s="85"/>
    </row>
    <row r="150" spans="1:21">
      <c r="A150" s="85"/>
      <c r="B150" s="85"/>
      <c r="E150" s="85"/>
      <c r="I150" s="85"/>
      <c r="J150" s="85"/>
      <c r="K150" s="85"/>
      <c r="L150" s="100"/>
      <c r="M150" s="85"/>
      <c r="N150" s="85"/>
      <c r="O150" s="85"/>
      <c r="P150" s="85"/>
      <c r="Q150" s="85"/>
      <c r="R150" s="85"/>
      <c r="S150" s="85"/>
      <c r="T150" s="85"/>
      <c r="U150" s="85"/>
    </row>
    <row r="151" spans="1:21">
      <c r="A151" s="85"/>
      <c r="B151" s="85"/>
      <c r="E151" s="85"/>
      <c r="I151" s="85"/>
      <c r="J151" s="85"/>
      <c r="K151" s="85"/>
      <c r="L151" s="100"/>
      <c r="M151" s="85"/>
      <c r="N151" s="85"/>
      <c r="O151" s="85"/>
      <c r="P151" s="85"/>
      <c r="Q151" s="85"/>
      <c r="R151" s="85"/>
      <c r="S151" s="85"/>
      <c r="T151" s="85"/>
      <c r="U151" s="85"/>
    </row>
    <row r="152" spans="1:21">
      <c r="A152" s="85"/>
      <c r="B152" s="85"/>
      <c r="E152" s="85"/>
      <c r="I152" s="85"/>
      <c r="J152" s="85"/>
      <c r="K152" s="85"/>
      <c r="L152" s="100"/>
      <c r="M152" s="85"/>
      <c r="N152" s="85"/>
      <c r="O152" s="85"/>
      <c r="P152" s="85"/>
      <c r="Q152" s="85"/>
      <c r="R152" s="85"/>
      <c r="S152" s="85"/>
      <c r="T152" s="85"/>
      <c r="U152" s="85"/>
    </row>
    <row r="153" spans="1:21">
      <c r="A153" s="85"/>
      <c r="B153" s="85"/>
      <c r="E153" s="85"/>
      <c r="I153" s="85"/>
      <c r="J153" s="85"/>
      <c r="K153" s="85"/>
      <c r="L153" s="100"/>
      <c r="M153" s="85"/>
      <c r="N153" s="85"/>
      <c r="O153" s="85"/>
      <c r="P153" s="85"/>
      <c r="Q153" s="85"/>
      <c r="R153" s="85"/>
      <c r="S153" s="85"/>
      <c r="T153" s="85"/>
      <c r="U153" s="85"/>
    </row>
    <row r="154" spans="1:21">
      <c r="A154" s="85"/>
      <c r="B154" s="85"/>
      <c r="E154" s="85"/>
      <c r="I154" s="85"/>
      <c r="J154" s="85"/>
      <c r="K154" s="85"/>
      <c r="L154" s="100"/>
      <c r="M154" s="85"/>
      <c r="N154" s="85"/>
      <c r="O154" s="85"/>
      <c r="P154" s="85"/>
      <c r="Q154" s="85"/>
      <c r="R154" s="85"/>
      <c r="S154" s="85"/>
      <c r="T154" s="85"/>
      <c r="U154" s="85"/>
    </row>
    <row r="155" spans="1:21">
      <c r="A155" s="85"/>
      <c r="B155" s="85"/>
      <c r="E155" s="85"/>
      <c r="I155" s="85"/>
      <c r="J155" s="85"/>
      <c r="K155" s="85"/>
      <c r="L155" s="100"/>
      <c r="M155" s="85"/>
      <c r="N155" s="85"/>
      <c r="O155" s="85"/>
      <c r="P155" s="85"/>
      <c r="Q155" s="85"/>
      <c r="R155" s="85"/>
      <c r="S155" s="85"/>
      <c r="T155" s="85"/>
      <c r="U155" s="85"/>
    </row>
    <row r="156" spans="1:21">
      <c r="A156" s="85"/>
      <c r="B156" s="85"/>
      <c r="E156" s="85"/>
      <c r="I156" s="85"/>
      <c r="J156" s="85"/>
      <c r="K156" s="85"/>
      <c r="L156" s="100"/>
      <c r="M156" s="85"/>
      <c r="N156" s="85"/>
      <c r="O156" s="85"/>
      <c r="P156" s="85"/>
      <c r="Q156" s="85"/>
      <c r="R156" s="85"/>
      <c r="S156" s="85"/>
      <c r="T156" s="85"/>
      <c r="U156" s="85"/>
    </row>
    <row r="157" spans="1:21">
      <c r="A157" s="85"/>
      <c r="B157" s="85"/>
      <c r="E157" s="85"/>
      <c r="I157" s="85"/>
      <c r="J157" s="85"/>
      <c r="K157" s="85"/>
      <c r="L157" s="100"/>
      <c r="M157" s="85"/>
      <c r="N157" s="85"/>
      <c r="O157" s="85"/>
      <c r="P157" s="85"/>
      <c r="Q157" s="85"/>
      <c r="R157" s="85"/>
      <c r="S157" s="85"/>
      <c r="T157" s="85"/>
      <c r="U157" s="85"/>
    </row>
    <row r="158" spans="1:21">
      <c r="A158" s="85"/>
      <c r="B158" s="85"/>
      <c r="E158" s="85"/>
      <c r="I158" s="85"/>
      <c r="J158" s="85"/>
      <c r="K158" s="85"/>
      <c r="L158" s="100"/>
      <c r="M158" s="85"/>
      <c r="N158" s="85"/>
      <c r="O158" s="85"/>
      <c r="P158" s="85"/>
      <c r="Q158" s="85"/>
      <c r="R158" s="85"/>
      <c r="S158" s="85"/>
      <c r="T158" s="85"/>
      <c r="U158" s="85"/>
    </row>
    <row r="159" spans="1:21">
      <c r="A159" s="85"/>
      <c r="B159" s="85"/>
      <c r="E159" s="85"/>
      <c r="I159" s="85"/>
      <c r="J159" s="85"/>
      <c r="K159" s="85"/>
      <c r="L159" s="100"/>
      <c r="M159" s="85"/>
      <c r="N159" s="85"/>
      <c r="O159" s="85"/>
      <c r="P159" s="85"/>
      <c r="Q159" s="85"/>
      <c r="R159" s="85"/>
      <c r="S159" s="85"/>
      <c r="T159" s="85"/>
      <c r="U159" s="85"/>
    </row>
    <row r="160" spans="1:21">
      <c r="A160" s="85"/>
      <c r="B160" s="85"/>
      <c r="E160" s="85"/>
      <c r="I160" s="85"/>
      <c r="J160" s="85"/>
      <c r="K160" s="85"/>
      <c r="L160" s="100"/>
      <c r="M160" s="85"/>
      <c r="N160" s="85"/>
      <c r="O160" s="85"/>
      <c r="P160" s="85"/>
      <c r="Q160" s="85"/>
      <c r="R160" s="85"/>
      <c r="S160" s="85"/>
      <c r="T160" s="85"/>
      <c r="U160" s="85"/>
    </row>
    <row r="161" spans="1:21">
      <c r="A161" s="85"/>
      <c r="B161" s="85"/>
      <c r="E161" s="85"/>
      <c r="I161" s="85"/>
      <c r="J161" s="85"/>
      <c r="K161" s="85"/>
      <c r="L161" s="100"/>
      <c r="M161" s="85"/>
      <c r="N161" s="85"/>
      <c r="O161" s="85"/>
      <c r="P161" s="85"/>
      <c r="Q161" s="85"/>
      <c r="R161" s="85"/>
      <c r="S161" s="85"/>
      <c r="T161" s="85"/>
      <c r="U161" s="85"/>
    </row>
    <row r="162" spans="1:21">
      <c r="A162" s="85"/>
      <c r="B162" s="85"/>
      <c r="E162" s="85"/>
      <c r="I162" s="85"/>
      <c r="J162" s="85"/>
      <c r="K162" s="85"/>
      <c r="L162" s="100"/>
      <c r="M162" s="85"/>
      <c r="N162" s="85"/>
      <c r="O162" s="85"/>
      <c r="P162" s="85"/>
      <c r="Q162" s="85"/>
      <c r="R162" s="85"/>
      <c r="S162" s="85"/>
      <c r="T162" s="85"/>
      <c r="U162" s="85"/>
    </row>
    <row r="163" spans="1:21">
      <c r="A163" s="85"/>
      <c r="B163" s="85"/>
      <c r="E163" s="85"/>
      <c r="I163" s="85"/>
      <c r="J163" s="85"/>
      <c r="K163" s="85"/>
      <c r="L163" s="100"/>
      <c r="M163" s="85"/>
      <c r="N163" s="85"/>
      <c r="O163" s="85"/>
      <c r="P163" s="85"/>
      <c r="Q163" s="85"/>
      <c r="R163" s="85"/>
      <c r="S163" s="85"/>
      <c r="T163" s="85"/>
      <c r="U163" s="85"/>
    </row>
    <row r="164" spans="1:21">
      <c r="A164" s="85"/>
      <c r="B164" s="85"/>
      <c r="E164" s="85"/>
      <c r="I164" s="85"/>
      <c r="J164" s="85"/>
      <c r="K164" s="85"/>
      <c r="L164" s="100"/>
      <c r="M164" s="85"/>
      <c r="N164" s="85"/>
      <c r="O164" s="85"/>
      <c r="P164" s="85"/>
      <c r="Q164" s="85"/>
      <c r="R164" s="85"/>
      <c r="S164" s="85"/>
      <c r="T164" s="85"/>
      <c r="U164" s="85"/>
    </row>
    <row r="165" spans="1:21">
      <c r="A165" s="85"/>
      <c r="B165" s="85"/>
      <c r="E165" s="85"/>
      <c r="I165" s="85"/>
      <c r="J165" s="85"/>
      <c r="K165" s="85"/>
      <c r="L165" s="100"/>
      <c r="M165" s="85"/>
      <c r="N165" s="85"/>
      <c r="O165" s="85"/>
      <c r="P165" s="85"/>
      <c r="Q165" s="85"/>
      <c r="R165" s="85"/>
      <c r="S165" s="85"/>
      <c r="T165" s="85"/>
      <c r="U165" s="85"/>
    </row>
    <row r="166" spans="1:21">
      <c r="A166" s="85"/>
      <c r="B166" s="85"/>
      <c r="E166" s="85"/>
      <c r="I166" s="85"/>
      <c r="J166" s="85"/>
      <c r="K166" s="85"/>
      <c r="L166" s="100"/>
      <c r="M166" s="85"/>
      <c r="N166" s="85"/>
      <c r="O166" s="85"/>
      <c r="P166" s="85"/>
      <c r="Q166" s="85"/>
      <c r="R166" s="85"/>
      <c r="S166" s="85"/>
      <c r="T166" s="85"/>
      <c r="U166" s="85"/>
    </row>
    <row r="167" spans="1:21">
      <c r="A167" s="85"/>
      <c r="B167" s="85"/>
      <c r="E167" s="85"/>
      <c r="I167" s="85"/>
      <c r="J167" s="85"/>
      <c r="K167" s="85"/>
      <c r="L167" s="100"/>
      <c r="M167" s="85"/>
      <c r="N167" s="85"/>
      <c r="O167" s="85"/>
      <c r="P167" s="85"/>
      <c r="Q167" s="85"/>
      <c r="R167" s="85"/>
      <c r="S167" s="85"/>
      <c r="T167" s="85"/>
      <c r="U167" s="85"/>
    </row>
    <row r="168" spans="1:21">
      <c r="A168" s="85"/>
      <c r="B168" s="85"/>
      <c r="E168" s="85"/>
      <c r="I168" s="85"/>
      <c r="J168" s="85"/>
      <c r="K168" s="85"/>
      <c r="L168" s="100"/>
      <c r="M168" s="85"/>
      <c r="N168" s="85"/>
      <c r="O168" s="85"/>
      <c r="P168" s="85"/>
      <c r="Q168" s="85"/>
      <c r="R168" s="85"/>
      <c r="S168" s="85"/>
      <c r="T168" s="85"/>
      <c r="U168" s="85"/>
    </row>
    <row r="169" spans="1:21">
      <c r="A169" s="85"/>
      <c r="B169" s="85"/>
      <c r="E169" s="85"/>
      <c r="I169" s="85"/>
      <c r="J169" s="85"/>
      <c r="K169" s="85"/>
      <c r="L169" s="100"/>
      <c r="M169" s="85"/>
      <c r="N169" s="85"/>
      <c r="O169" s="85"/>
      <c r="P169" s="85"/>
      <c r="Q169" s="85"/>
      <c r="R169" s="85"/>
      <c r="S169" s="85"/>
      <c r="T169" s="85"/>
      <c r="U169" s="85"/>
    </row>
    <row r="170" spans="1:21">
      <c r="A170" s="85"/>
      <c r="B170" s="85"/>
      <c r="E170" s="85"/>
      <c r="I170" s="85"/>
      <c r="J170" s="85"/>
      <c r="K170" s="85"/>
      <c r="L170" s="100"/>
      <c r="M170" s="85"/>
      <c r="N170" s="85"/>
      <c r="O170" s="85"/>
      <c r="P170" s="85"/>
      <c r="Q170" s="85"/>
      <c r="R170" s="85"/>
      <c r="S170" s="85"/>
      <c r="T170" s="85"/>
      <c r="U170" s="85"/>
    </row>
    <row r="171" spans="1:21">
      <c r="A171" s="85"/>
      <c r="B171" s="85"/>
      <c r="E171" s="85"/>
      <c r="I171" s="85"/>
      <c r="J171" s="85"/>
      <c r="K171" s="85"/>
      <c r="L171" s="100"/>
      <c r="M171" s="85"/>
      <c r="N171" s="85"/>
      <c r="O171" s="85"/>
      <c r="P171" s="85"/>
      <c r="Q171" s="85"/>
      <c r="R171" s="85"/>
      <c r="S171" s="85"/>
      <c r="T171" s="85"/>
      <c r="U171" s="85"/>
    </row>
    <row r="172" spans="1:21">
      <c r="A172" s="85"/>
      <c r="B172" s="85"/>
      <c r="E172" s="85"/>
      <c r="I172" s="85"/>
      <c r="J172" s="85"/>
      <c r="K172" s="85"/>
      <c r="L172" s="100"/>
      <c r="M172" s="85"/>
      <c r="N172" s="85"/>
      <c r="O172" s="85"/>
      <c r="P172" s="85"/>
      <c r="Q172" s="85"/>
      <c r="R172" s="85"/>
      <c r="S172" s="85"/>
      <c r="T172" s="85"/>
      <c r="U172" s="85"/>
    </row>
    <row r="173" spans="1:21">
      <c r="A173" s="85"/>
      <c r="B173" s="85"/>
      <c r="E173" s="85"/>
      <c r="I173" s="85"/>
      <c r="J173" s="85"/>
      <c r="K173" s="85"/>
      <c r="L173" s="100"/>
      <c r="M173" s="85"/>
      <c r="N173" s="85"/>
      <c r="O173" s="85"/>
      <c r="P173" s="85"/>
      <c r="Q173" s="85"/>
      <c r="R173" s="85"/>
      <c r="S173" s="85"/>
      <c r="T173" s="85"/>
      <c r="U173" s="85"/>
    </row>
    <row r="174" spans="1:21">
      <c r="A174" s="85"/>
      <c r="B174" s="85"/>
      <c r="E174" s="85"/>
      <c r="I174" s="85"/>
      <c r="J174" s="85"/>
      <c r="K174" s="85"/>
      <c r="L174" s="100"/>
      <c r="M174" s="85"/>
      <c r="N174" s="85"/>
      <c r="O174" s="85"/>
      <c r="P174" s="85"/>
      <c r="Q174" s="85"/>
      <c r="R174" s="85"/>
      <c r="S174" s="85"/>
      <c r="T174" s="85"/>
      <c r="U174" s="85"/>
    </row>
    <row r="175" spans="1:21">
      <c r="A175" s="85"/>
      <c r="B175" s="85"/>
      <c r="E175" s="85"/>
      <c r="I175" s="85"/>
      <c r="J175" s="85"/>
      <c r="K175" s="85"/>
      <c r="L175" s="100"/>
      <c r="M175" s="85"/>
      <c r="N175" s="85"/>
      <c r="O175" s="85"/>
      <c r="P175" s="85"/>
      <c r="Q175" s="85"/>
      <c r="R175" s="85"/>
      <c r="S175" s="85"/>
      <c r="T175" s="85"/>
      <c r="U175" s="85"/>
    </row>
    <row r="176" spans="1:21">
      <c r="A176" s="85"/>
      <c r="B176" s="85"/>
      <c r="E176" s="85"/>
      <c r="I176" s="85"/>
      <c r="J176" s="85"/>
      <c r="K176" s="85"/>
      <c r="L176" s="100"/>
      <c r="M176" s="85"/>
      <c r="N176" s="85"/>
      <c r="O176" s="85"/>
      <c r="P176" s="85"/>
      <c r="Q176" s="85"/>
      <c r="R176" s="85"/>
      <c r="S176" s="85"/>
      <c r="T176" s="85"/>
      <c r="U176" s="85"/>
    </row>
    <row r="177" spans="1:21">
      <c r="A177" s="85"/>
      <c r="B177" s="85"/>
      <c r="E177" s="85"/>
      <c r="I177" s="85"/>
      <c r="J177" s="85"/>
      <c r="K177" s="85"/>
      <c r="L177" s="100"/>
      <c r="M177" s="85"/>
      <c r="N177" s="85"/>
      <c r="O177" s="85"/>
      <c r="P177" s="85"/>
      <c r="Q177" s="85"/>
      <c r="R177" s="85"/>
      <c r="S177" s="85"/>
      <c r="T177" s="85"/>
      <c r="U177" s="85"/>
    </row>
    <row r="178" spans="1:21">
      <c r="A178" s="85"/>
      <c r="B178" s="85"/>
      <c r="E178" s="85"/>
      <c r="I178" s="85"/>
      <c r="J178" s="85"/>
      <c r="K178" s="85"/>
      <c r="L178" s="100"/>
      <c r="M178" s="85"/>
      <c r="N178" s="85"/>
      <c r="O178" s="85"/>
      <c r="P178" s="85"/>
      <c r="Q178" s="85"/>
      <c r="R178" s="85"/>
      <c r="S178" s="85"/>
      <c r="T178" s="85"/>
      <c r="U178" s="85"/>
    </row>
    <row r="179" spans="1:21">
      <c r="A179" s="85"/>
      <c r="B179" s="85"/>
      <c r="E179" s="85"/>
      <c r="I179" s="85"/>
      <c r="J179" s="85"/>
      <c r="K179" s="85"/>
      <c r="L179" s="100"/>
      <c r="M179" s="85"/>
      <c r="N179" s="85"/>
      <c r="O179" s="85"/>
      <c r="P179" s="85"/>
      <c r="Q179" s="85"/>
      <c r="R179" s="85"/>
      <c r="S179" s="85"/>
      <c r="T179" s="85"/>
      <c r="U179" s="85"/>
    </row>
    <row r="180" spans="1:21">
      <c r="A180" s="85"/>
      <c r="B180" s="85"/>
      <c r="E180" s="85"/>
      <c r="I180" s="85"/>
      <c r="J180" s="85"/>
      <c r="K180" s="85"/>
      <c r="L180" s="100"/>
      <c r="M180" s="85"/>
      <c r="N180" s="85"/>
      <c r="O180" s="85"/>
      <c r="P180" s="85"/>
      <c r="Q180" s="85"/>
      <c r="R180" s="85"/>
      <c r="S180" s="85"/>
      <c r="T180" s="85"/>
      <c r="U180" s="85"/>
    </row>
    <row r="181" spans="1:21">
      <c r="A181" s="85"/>
      <c r="B181" s="85"/>
      <c r="E181" s="85"/>
      <c r="I181" s="85"/>
      <c r="J181" s="85"/>
      <c r="K181" s="85"/>
      <c r="L181" s="100"/>
      <c r="M181" s="85"/>
      <c r="N181" s="85"/>
      <c r="O181" s="85"/>
      <c r="P181" s="85"/>
      <c r="Q181" s="85"/>
      <c r="R181" s="85"/>
      <c r="S181" s="85"/>
      <c r="T181" s="85"/>
      <c r="U181" s="85"/>
    </row>
    <row r="182" spans="1:21">
      <c r="A182" s="85"/>
      <c r="B182" s="85"/>
      <c r="E182" s="85"/>
      <c r="I182" s="85"/>
      <c r="J182" s="85"/>
      <c r="K182" s="85"/>
      <c r="L182" s="100"/>
      <c r="M182" s="85"/>
      <c r="N182" s="85"/>
      <c r="O182" s="85"/>
      <c r="P182" s="85"/>
      <c r="Q182" s="85"/>
      <c r="R182" s="85"/>
      <c r="S182" s="85"/>
      <c r="T182" s="85"/>
      <c r="U182" s="85"/>
    </row>
    <row r="183" spans="1:21">
      <c r="A183" s="85"/>
      <c r="B183" s="85"/>
      <c r="E183" s="85"/>
      <c r="I183" s="85"/>
      <c r="J183" s="85"/>
      <c r="K183" s="85"/>
      <c r="L183" s="100"/>
      <c r="M183" s="85"/>
      <c r="N183" s="85"/>
      <c r="O183" s="85"/>
      <c r="P183" s="85"/>
      <c r="Q183" s="85"/>
      <c r="R183" s="85"/>
      <c r="S183" s="85"/>
      <c r="T183" s="85"/>
      <c r="U183" s="85"/>
    </row>
    <row r="184" spans="1:21">
      <c r="A184" s="85"/>
      <c r="B184" s="85"/>
      <c r="E184" s="85"/>
      <c r="I184" s="85"/>
      <c r="J184" s="85"/>
      <c r="K184" s="85"/>
      <c r="L184" s="100"/>
      <c r="M184" s="85"/>
      <c r="N184" s="85"/>
      <c r="O184" s="85"/>
      <c r="P184" s="85"/>
      <c r="Q184" s="85"/>
      <c r="R184" s="85"/>
      <c r="S184" s="85"/>
      <c r="T184" s="85"/>
      <c r="U184" s="85"/>
    </row>
    <row r="185" spans="1:21">
      <c r="A185" s="85"/>
      <c r="B185" s="85"/>
      <c r="E185" s="85"/>
      <c r="I185" s="85"/>
      <c r="J185" s="85"/>
      <c r="K185" s="85"/>
      <c r="L185" s="100"/>
      <c r="M185" s="85"/>
      <c r="N185" s="85"/>
      <c r="O185" s="85"/>
      <c r="P185" s="85"/>
      <c r="Q185" s="85"/>
      <c r="R185" s="85"/>
      <c r="S185" s="85"/>
      <c r="T185" s="85"/>
      <c r="U185" s="85"/>
    </row>
    <row r="186" spans="1:21">
      <c r="A186" s="85"/>
      <c r="B186" s="85"/>
      <c r="E186" s="85"/>
      <c r="I186" s="85"/>
      <c r="J186" s="85"/>
      <c r="K186" s="85"/>
      <c r="L186" s="100"/>
      <c r="M186" s="85"/>
      <c r="N186" s="85"/>
      <c r="O186" s="85"/>
      <c r="P186" s="85"/>
      <c r="Q186" s="85"/>
      <c r="R186" s="85"/>
      <c r="S186" s="85"/>
      <c r="T186" s="85"/>
      <c r="U186" s="85"/>
    </row>
    <row r="187" spans="1:21">
      <c r="A187" s="85"/>
      <c r="B187" s="85"/>
      <c r="E187" s="85"/>
      <c r="I187" s="85"/>
      <c r="J187" s="85"/>
      <c r="K187" s="85"/>
      <c r="L187" s="100"/>
      <c r="M187" s="85"/>
      <c r="N187" s="85"/>
      <c r="O187" s="85"/>
      <c r="P187" s="85"/>
      <c r="Q187" s="85"/>
      <c r="R187" s="85"/>
      <c r="S187" s="85"/>
      <c r="T187" s="85"/>
      <c r="U187" s="85"/>
    </row>
    <row r="188" spans="1:21">
      <c r="A188" s="85"/>
      <c r="B188" s="85"/>
      <c r="E188" s="85"/>
      <c r="I188" s="85"/>
      <c r="J188" s="85"/>
      <c r="K188" s="85"/>
      <c r="L188" s="100"/>
      <c r="M188" s="85"/>
      <c r="N188" s="85"/>
      <c r="O188" s="85"/>
      <c r="P188" s="85"/>
      <c r="Q188" s="85"/>
      <c r="R188" s="85"/>
      <c r="S188" s="85"/>
      <c r="T188" s="85"/>
      <c r="U188" s="85"/>
    </row>
    <row r="189" spans="1:21">
      <c r="A189" s="85"/>
      <c r="B189" s="85"/>
      <c r="E189" s="85"/>
      <c r="I189" s="85"/>
      <c r="J189" s="85"/>
      <c r="K189" s="85"/>
      <c r="L189" s="100"/>
      <c r="M189" s="85"/>
      <c r="N189" s="85"/>
      <c r="O189" s="85"/>
      <c r="P189" s="85"/>
      <c r="Q189" s="85"/>
      <c r="R189" s="85"/>
      <c r="S189" s="85"/>
      <c r="T189" s="85"/>
      <c r="U189" s="85"/>
    </row>
    <row r="190" spans="1:21">
      <c r="A190" s="85"/>
      <c r="B190" s="85"/>
      <c r="E190" s="85"/>
      <c r="I190" s="85"/>
      <c r="J190" s="85"/>
      <c r="K190" s="85"/>
      <c r="L190" s="100"/>
      <c r="M190" s="85"/>
      <c r="N190" s="85"/>
      <c r="O190" s="85"/>
      <c r="P190" s="85"/>
      <c r="Q190" s="85"/>
      <c r="R190" s="85"/>
      <c r="S190" s="85"/>
      <c r="T190" s="85"/>
      <c r="U190" s="85"/>
    </row>
    <row r="191" spans="1:21">
      <c r="A191" s="85"/>
      <c r="B191" s="85"/>
      <c r="E191" s="85"/>
      <c r="I191" s="85"/>
      <c r="J191" s="85"/>
      <c r="K191" s="85"/>
      <c r="L191" s="100"/>
      <c r="M191" s="85"/>
      <c r="N191" s="85"/>
      <c r="O191" s="85"/>
      <c r="P191" s="85"/>
      <c r="Q191" s="85"/>
      <c r="R191" s="85"/>
      <c r="S191" s="85"/>
      <c r="T191" s="85"/>
      <c r="U191" s="85"/>
    </row>
    <row r="192" spans="1:21">
      <c r="A192" s="85"/>
      <c r="B192" s="85"/>
      <c r="E192" s="85"/>
      <c r="I192" s="85"/>
      <c r="J192" s="85"/>
      <c r="K192" s="85"/>
      <c r="L192" s="100"/>
      <c r="M192" s="85"/>
      <c r="N192" s="85"/>
      <c r="O192" s="85"/>
      <c r="P192" s="85"/>
      <c r="Q192" s="85"/>
      <c r="R192" s="85"/>
      <c r="S192" s="85"/>
      <c r="T192" s="85"/>
      <c r="U192" s="85"/>
    </row>
    <row r="193" spans="1:21">
      <c r="A193" s="85"/>
      <c r="B193" s="85"/>
      <c r="E193" s="85"/>
      <c r="I193" s="85"/>
      <c r="J193" s="85"/>
      <c r="K193" s="85"/>
      <c r="L193" s="100"/>
      <c r="M193" s="85"/>
      <c r="N193" s="85"/>
      <c r="O193" s="85"/>
      <c r="P193" s="85"/>
      <c r="Q193" s="85"/>
      <c r="R193" s="85"/>
      <c r="S193" s="85"/>
      <c r="T193" s="85"/>
      <c r="U193" s="85"/>
    </row>
    <row r="194" spans="1:21">
      <c r="A194" s="85"/>
      <c r="B194" s="85"/>
      <c r="E194" s="85"/>
      <c r="I194" s="85"/>
      <c r="J194" s="85"/>
      <c r="K194" s="85"/>
      <c r="L194" s="100"/>
      <c r="M194" s="85"/>
      <c r="N194" s="85"/>
      <c r="O194" s="85"/>
      <c r="P194" s="85"/>
      <c r="Q194" s="85"/>
      <c r="R194" s="85"/>
      <c r="S194" s="85"/>
      <c r="T194" s="85"/>
      <c r="U194" s="85"/>
    </row>
    <row r="195" spans="1:21">
      <c r="A195" s="85"/>
      <c r="B195" s="85"/>
      <c r="E195" s="85"/>
      <c r="I195" s="85"/>
      <c r="J195" s="85"/>
      <c r="K195" s="85"/>
      <c r="L195" s="100"/>
      <c r="M195" s="85"/>
      <c r="N195" s="85"/>
      <c r="O195" s="85"/>
      <c r="P195" s="85"/>
      <c r="Q195" s="85"/>
      <c r="R195" s="85"/>
      <c r="S195" s="85"/>
      <c r="T195" s="85"/>
      <c r="U195" s="85"/>
    </row>
    <row r="196" spans="1:21">
      <c r="A196" s="85"/>
      <c r="B196" s="85"/>
      <c r="E196" s="85"/>
      <c r="I196" s="85"/>
      <c r="J196" s="85"/>
      <c r="K196" s="85"/>
      <c r="L196" s="100"/>
      <c r="M196" s="85"/>
      <c r="N196" s="85"/>
      <c r="O196" s="85"/>
      <c r="P196" s="85"/>
      <c r="Q196" s="85"/>
      <c r="R196" s="85"/>
      <c r="S196" s="85"/>
      <c r="T196" s="85"/>
      <c r="U196" s="85"/>
    </row>
    <row r="197" spans="1:21">
      <c r="A197" s="85"/>
      <c r="B197" s="85"/>
      <c r="E197" s="85"/>
      <c r="I197" s="85"/>
      <c r="J197" s="85"/>
      <c r="K197" s="85"/>
      <c r="L197" s="100"/>
      <c r="M197" s="85"/>
      <c r="N197" s="85"/>
      <c r="O197" s="85"/>
      <c r="P197" s="85"/>
      <c r="Q197" s="85"/>
      <c r="R197" s="85"/>
      <c r="S197" s="85"/>
      <c r="T197" s="85"/>
      <c r="U197" s="85"/>
    </row>
    <row r="198" spans="1:21">
      <c r="A198" s="85"/>
      <c r="B198" s="85"/>
      <c r="E198" s="85"/>
      <c r="I198" s="85"/>
      <c r="J198" s="85"/>
      <c r="K198" s="85"/>
      <c r="L198" s="100"/>
      <c r="M198" s="85"/>
      <c r="N198" s="85"/>
      <c r="O198" s="85"/>
      <c r="P198" s="85"/>
      <c r="Q198" s="85"/>
      <c r="R198" s="85"/>
      <c r="S198" s="85"/>
      <c r="T198" s="85"/>
      <c r="U198" s="85"/>
    </row>
    <row r="199" spans="1:21">
      <c r="A199" s="85"/>
      <c r="B199" s="85"/>
      <c r="E199" s="85"/>
      <c r="I199" s="85"/>
      <c r="J199" s="85"/>
      <c r="K199" s="85"/>
      <c r="L199" s="100"/>
      <c r="M199" s="85"/>
      <c r="N199" s="85"/>
      <c r="O199" s="85"/>
      <c r="P199" s="85"/>
      <c r="Q199" s="85"/>
      <c r="R199" s="85"/>
      <c r="S199" s="85"/>
      <c r="T199" s="85"/>
      <c r="U199" s="85"/>
    </row>
    <row r="200" spans="1:21">
      <c r="A200" s="85"/>
      <c r="B200" s="85"/>
      <c r="E200" s="85"/>
      <c r="I200" s="85"/>
      <c r="J200" s="85"/>
      <c r="K200" s="85"/>
      <c r="L200" s="100"/>
      <c r="M200" s="85"/>
      <c r="N200" s="85"/>
      <c r="O200" s="85"/>
      <c r="P200" s="85"/>
      <c r="Q200" s="85"/>
      <c r="R200" s="85"/>
      <c r="S200" s="85"/>
      <c r="T200" s="85"/>
      <c r="U200" s="85"/>
    </row>
    <row r="201" spans="1:21">
      <c r="A201" s="85"/>
      <c r="B201" s="85"/>
      <c r="E201" s="85"/>
      <c r="I201" s="85"/>
      <c r="J201" s="85"/>
      <c r="K201" s="85"/>
      <c r="L201" s="100"/>
      <c r="M201" s="85"/>
      <c r="N201" s="85"/>
      <c r="O201" s="85"/>
      <c r="P201" s="85"/>
      <c r="Q201" s="85"/>
      <c r="R201" s="85"/>
      <c r="S201" s="85"/>
      <c r="T201" s="85"/>
      <c r="U201" s="85"/>
    </row>
    <row r="202" spans="1:21">
      <c r="A202" s="85"/>
      <c r="B202" s="85"/>
      <c r="E202" s="85"/>
      <c r="I202" s="85"/>
      <c r="J202" s="85"/>
      <c r="K202" s="85"/>
      <c r="L202" s="100"/>
      <c r="M202" s="85"/>
      <c r="N202" s="85"/>
      <c r="O202" s="85"/>
      <c r="P202" s="85"/>
      <c r="Q202" s="85"/>
      <c r="R202" s="85"/>
      <c r="S202" s="85"/>
      <c r="T202" s="85"/>
      <c r="U202" s="85"/>
    </row>
    <row r="203" spans="1:21">
      <c r="A203" s="85"/>
      <c r="B203" s="85"/>
      <c r="E203" s="85"/>
      <c r="I203" s="85"/>
      <c r="J203" s="85"/>
      <c r="K203" s="85"/>
      <c r="L203" s="100"/>
      <c r="M203" s="85"/>
      <c r="N203" s="85"/>
      <c r="O203" s="85"/>
      <c r="P203" s="85"/>
      <c r="Q203" s="85"/>
      <c r="R203" s="85"/>
      <c r="S203" s="85"/>
      <c r="T203" s="85"/>
      <c r="U203" s="85"/>
    </row>
    <row r="204" spans="1:21">
      <c r="A204" s="85"/>
      <c r="B204" s="85"/>
      <c r="E204" s="85"/>
      <c r="I204" s="85"/>
      <c r="J204" s="85"/>
      <c r="K204" s="85"/>
      <c r="L204" s="100"/>
      <c r="M204" s="85"/>
      <c r="N204" s="85"/>
      <c r="O204" s="85"/>
      <c r="P204" s="85"/>
      <c r="Q204" s="85"/>
      <c r="R204" s="85"/>
      <c r="S204" s="85"/>
      <c r="T204" s="85"/>
      <c r="U204" s="85"/>
    </row>
    <row r="205" spans="1:21">
      <c r="A205" s="85"/>
      <c r="B205" s="85"/>
      <c r="E205" s="85"/>
      <c r="I205" s="85"/>
      <c r="J205" s="85"/>
      <c r="K205" s="85"/>
      <c r="L205" s="100"/>
      <c r="M205" s="85"/>
      <c r="N205" s="85"/>
      <c r="O205" s="85"/>
      <c r="P205" s="85"/>
      <c r="Q205" s="85"/>
      <c r="R205" s="85"/>
      <c r="S205" s="85"/>
      <c r="T205" s="85"/>
      <c r="U205" s="85"/>
    </row>
    <row r="206" spans="1:21">
      <c r="A206" s="85"/>
      <c r="B206" s="85"/>
      <c r="E206" s="85"/>
      <c r="I206" s="85"/>
      <c r="J206" s="85"/>
      <c r="K206" s="85"/>
      <c r="L206" s="100"/>
      <c r="M206" s="85"/>
      <c r="N206" s="85"/>
      <c r="O206" s="85"/>
      <c r="P206" s="85"/>
      <c r="Q206" s="85"/>
      <c r="R206" s="85"/>
      <c r="S206" s="85"/>
      <c r="T206" s="85"/>
      <c r="U206" s="85"/>
    </row>
    <row r="207" spans="1:21">
      <c r="A207" s="85"/>
      <c r="B207" s="85"/>
      <c r="E207" s="85"/>
      <c r="I207" s="85"/>
      <c r="J207" s="85"/>
      <c r="K207" s="85"/>
      <c r="L207" s="100"/>
      <c r="M207" s="85"/>
      <c r="N207" s="85"/>
      <c r="O207" s="85"/>
      <c r="P207" s="85"/>
      <c r="Q207" s="85"/>
      <c r="R207" s="85"/>
      <c r="S207" s="85"/>
      <c r="T207" s="85"/>
      <c r="U207" s="85"/>
    </row>
    <row r="208" spans="1:21">
      <c r="A208" s="85"/>
      <c r="B208" s="85"/>
      <c r="E208" s="85"/>
      <c r="I208" s="85"/>
      <c r="J208" s="85"/>
      <c r="K208" s="85"/>
      <c r="L208" s="100"/>
      <c r="M208" s="85"/>
      <c r="N208" s="85"/>
      <c r="O208" s="85"/>
      <c r="P208" s="85"/>
      <c r="Q208" s="85"/>
      <c r="R208" s="85"/>
      <c r="S208" s="85"/>
      <c r="T208" s="85"/>
      <c r="U208" s="85"/>
    </row>
  </sheetData>
  <autoFilter ref="A14:H115">
    <filterColumn colId="7"/>
  </autoFilter>
  <mergeCells count="6">
    <mergeCell ref="B51:H51"/>
    <mergeCell ref="A1:G1"/>
    <mergeCell ref="A2:G2"/>
    <mergeCell ref="A3:G3"/>
    <mergeCell ref="B49:H49"/>
    <mergeCell ref="B50:H50"/>
  </mergeCells>
  <printOptions horizontalCentered="1"/>
  <pageMargins left="0.55118110236220474" right="0.55118110236220474" top="0.78740157480314965" bottom="1.5748031496062993" header="0.51181102362204722" footer="1.1811023622047245"/>
  <pageSetup paperSize="9" scale="95" firstPageNumber="36" fitToHeight="15" orientation="portrait" blackAndWhite="1" useFirstPageNumber="1" r:id="rId1"/>
  <headerFooter alignWithMargins="0">
    <oddHeader xml:space="preserve">&amp;C   </oddHeader>
    <oddFooter>&amp;C&amp;"Times New Roman,Bold" &amp;P</oddFooter>
  </headerFooter>
</worksheet>
</file>

<file path=xl/worksheets/sheet28.xml><?xml version="1.0" encoding="utf-8"?>
<worksheet xmlns="http://schemas.openxmlformats.org/spreadsheetml/2006/main" xmlns:r="http://schemas.openxmlformats.org/officeDocument/2006/relationships">
  <sheetPr syncVertical="1" syncRef="C10" transitionEvaluation="1" codeName="Sheet31">
    <tabColor rgb="FFFF0000"/>
  </sheetPr>
  <dimension ref="A1:L43"/>
  <sheetViews>
    <sheetView view="pageBreakPreview" topLeftCell="C10" zoomScaleSheetLayoutView="100" workbookViewId="0">
      <selection activeCell="I1" sqref="I1:AI1048576"/>
    </sheetView>
  </sheetViews>
  <sheetFormatPr defaultColWidth="11" defaultRowHeight="13.2"/>
  <cols>
    <col min="1" max="1" width="6.44140625" style="249" customWidth="1"/>
    <col min="2" max="2" width="8.109375" style="103" customWidth="1"/>
    <col min="3" max="3" width="35.77734375" style="85" customWidth="1"/>
    <col min="4" max="4" width="7.77734375" style="100" customWidth="1"/>
    <col min="5" max="5" width="10.77734375" style="100" customWidth="1"/>
    <col min="6" max="7" width="10.77734375" style="85" customWidth="1"/>
    <col min="8" max="8" width="2.88671875" style="85" customWidth="1"/>
    <col min="9" max="12" width="11" style="108"/>
    <col min="13" max="16384" width="11" style="85"/>
  </cols>
  <sheetData>
    <row r="1" spans="1:12" ht="12.75" customHeight="1">
      <c r="A1" s="1517" t="s">
        <v>32</v>
      </c>
      <c r="B1" s="1517"/>
      <c r="C1" s="1517"/>
      <c r="D1" s="1517"/>
      <c r="E1" s="1517"/>
      <c r="F1" s="1517"/>
      <c r="G1" s="1517"/>
      <c r="H1" s="627"/>
      <c r="I1" s="85"/>
      <c r="J1" s="85"/>
      <c r="K1" s="85"/>
      <c r="L1" s="85"/>
    </row>
    <row r="2" spans="1:12">
      <c r="A2" s="1483" t="s">
        <v>33</v>
      </c>
      <c r="B2" s="1483"/>
      <c r="C2" s="1483"/>
      <c r="D2" s="1483"/>
      <c r="E2" s="1483"/>
      <c r="F2" s="1483"/>
      <c r="G2" s="1483"/>
      <c r="H2" s="621"/>
      <c r="I2" s="85"/>
      <c r="J2" s="85"/>
      <c r="K2" s="85"/>
      <c r="L2" s="85"/>
    </row>
    <row r="3" spans="1:12" ht="12" customHeight="1">
      <c r="A3" s="1472" t="s">
        <v>465</v>
      </c>
      <c r="B3" s="1472"/>
      <c r="C3" s="1472"/>
      <c r="D3" s="1472"/>
      <c r="E3" s="1472"/>
      <c r="F3" s="1472"/>
      <c r="G3" s="1472"/>
      <c r="H3" s="619"/>
      <c r="I3" s="85"/>
      <c r="J3" s="85"/>
      <c r="K3" s="85"/>
      <c r="L3" s="85"/>
    </row>
    <row r="4" spans="1:12" ht="9.6" customHeight="1">
      <c r="A4" s="35"/>
      <c r="B4" s="422"/>
      <c r="C4" s="422"/>
      <c r="D4" s="422"/>
      <c r="E4" s="422"/>
      <c r="F4" s="422"/>
      <c r="G4" s="422"/>
      <c r="H4" s="620"/>
      <c r="I4" s="85"/>
      <c r="J4" s="85"/>
      <c r="K4" s="85"/>
      <c r="L4" s="85"/>
    </row>
    <row r="5" spans="1:12" ht="13.95" customHeight="1">
      <c r="A5" s="35"/>
      <c r="B5" s="31"/>
      <c r="C5" s="31"/>
      <c r="D5" s="36"/>
      <c r="E5" s="37" t="s">
        <v>11</v>
      </c>
      <c r="F5" s="37" t="s">
        <v>12</v>
      </c>
      <c r="G5" s="37" t="s">
        <v>116</v>
      </c>
      <c r="H5" s="34"/>
      <c r="I5" s="85"/>
      <c r="J5" s="85"/>
      <c r="K5" s="85"/>
      <c r="L5" s="85"/>
    </row>
    <row r="6" spans="1:12" ht="13.95" customHeight="1">
      <c r="A6" s="35"/>
      <c r="B6" s="38" t="s">
        <v>13</v>
      </c>
      <c r="C6" s="31" t="s">
        <v>14</v>
      </c>
      <c r="D6" s="39" t="s">
        <v>56</v>
      </c>
      <c r="E6" s="33">
        <v>211288</v>
      </c>
      <c r="F6" s="33">
        <v>83000</v>
      </c>
      <c r="G6" s="33">
        <f>SUM(E6:F6)</f>
        <v>294288</v>
      </c>
      <c r="H6" s="33"/>
      <c r="I6" s="85"/>
      <c r="J6" s="85"/>
      <c r="K6" s="85"/>
      <c r="L6" s="85"/>
    </row>
    <row r="7" spans="1:12" ht="13.95" customHeight="1">
      <c r="A7" s="35"/>
      <c r="B7" s="38" t="s">
        <v>15</v>
      </c>
      <c r="C7" s="40" t="s">
        <v>16</v>
      </c>
      <c r="D7" s="41"/>
      <c r="E7" s="34"/>
      <c r="F7" s="34"/>
      <c r="G7" s="34"/>
      <c r="H7" s="34"/>
      <c r="I7" s="85"/>
      <c r="J7" s="85"/>
      <c r="K7" s="85"/>
      <c r="L7" s="85"/>
    </row>
    <row r="8" spans="1:12" ht="13.95" customHeight="1">
      <c r="A8" s="35"/>
      <c r="B8" s="38"/>
      <c r="C8" s="40" t="s">
        <v>112</v>
      </c>
      <c r="D8" s="41" t="s">
        <v>56</v>
      </c>
      <c r="E8" s="34">
        <f>G26</f>
        <v>645</v>
      </c>
      <c r="F8" s="229">
        <v>0</v>
      </c>
      <c r="G8" s="34">
        <f>SUM(E8:F8)</f>
        <v>645</v>
      </c>
      <c r="H8" s="34"/>
      <c r="I8" s="85"/>
      <c r="J8" s="85"/>
      <c r="K8" s="85"/>
      <c r="L8" s="85"/>
    </row>
    <row r="9" spans="1:12" ht="13.95" customHeight="1">
      <c r="A9" s="35"/>
      <c r="B9" s="42" t="s">
        <v>55</v>
      </c>
      <c r="C9" s="31" t="s">
        <v>27</v>
      </c>
      <c r="D9" s="43" t="s">
        <v>56</v>
      </c>
      <c r="E9" s="44">
        <f>SUM(E6:E8)</f>
        <v>211933</v>
      </c>
      <c r="F9" s="44">
        <f>SUM(F6:F8)</f>
        <v>83000</v>
      </c>
      <c r="G9" s="44">
        <f>SUM(E9:F9)</f>
        <v>294933</v>
      </c>
      <c r="H9" s="33"/>
      <c r="I9" s="85"/>
      <c r="J9" s="85"/>
      <c r="K9" s="85"/>
      <c r="L9" s="85"/>
    </row>
    <row r="10" spans="1:12" ht="13.95" customHeight="1">
      <c r="A10" s="35"/>
      <c r="B10" s="38"/>
      <c r="C10" s="31"/>
      <c r="D10" s="32"/>
      <c r="E10" s="32"/>
      <c r="F10" s="39"/>
      <c r="G10" s="32"/>
      <c r="H10" s="32"/>
      <c r="I10" s="85"/>
      <c r="J10" s="85"/>
      <c r="K10" s="85"/>
      <c r="L10" s="85"/>
    </row>
    <row r="11" spans="1:12" ht="13.95" customHeight="1">
      <c r="A11" s="35"/>
      <c r="B11" s="38" t="s">
        <v>28</v>
      </c>
      <c r="C11" s="31" t="s">
        <v>29</v>
      </c>
      <c r="D11" s="31"/>
      <c r="E11" s="31"/>
      <c r="F11" s="45"/>
      <c r="G11" s="31"/>
      <c r="H11" s="31"/>
      <c r="I11" s="85"/>
      <c r="J11" s="85"/>
      <c r="K11" s="85"/>
      <c r="L11" s="85"/>
    </row>
    <row r="12" spans="1:12" s="1" customFormat="1">
      <c r="A12" s="33"/>
      <c r="B12" s="424"/>
      <c r="C12" s="424"/>
      <c r="D12" s="424"/>
      <c r="E12" s="424"/>
      <c r="F12" s="424"/>
      <c r="G12" s="424"/>
      <c r="H12" s="467"/>
    </row>
    <row r="13" spans="1:12" s="1" customFormat="1" ht="13.8" thickBot="1">
      <c r="A13" s="46"/>
      <c r="B13" s="427"/>
      <c r="C13" s="427"/>
      <c r="D13" s="427"/>
      <c r="E13" s="427"/>
      <c r="F13" s="427"/>
      <c r="G13" s="427" t="s">
        <v>104</v>
      </c>
      <c r="H13" s="467"/>
    </row>
    <row r="14" spans="1:12" s="1" customFormat="1" ht="14.4" thickTop="1" thickBot="1">
      <c r="A14" s="46"/>
      <c r="B14" s="262"/>
      <c r="C14" s="262" t="s">
        <v>30</v>
      </c>
      <c r="D14" s="262"/>
      <c r="E14" s="262"/>
      <c r="F14" s="262"/>
      <c r="G14" s="47" t="s">
        <v>55</v>
      </c>
      <c r="H14" s="34"/>
    </row>
    <row r="15" spans="1:12" s="297" customFormat="1" ht="5.4" customHeight="1" thickTop="1">
      <c r="A15" s="298"/>
      <c r="B15" s="729"/>
      <c r="C15" s="296"/>
      <c r="D15" s="333"/>
      <c r="E15" s="651"/>
      <c r="F15" s="651"/>
      <c r="G15" s="333"/>
      <c r="H15" s="333"/>
    </row>
    <row r="16" spans="1:12" s="294" customFormat="1" ht="14.4" customHeight="1">
      <c r="A16" s="967"/>
      <c r="B16" s="103"/>
      <c r="C16" s="131" t="s">
        <v>59</v>
      </c>
      <c r="D16" s="695"/>
      <c r="E16" s="696"/>
      <c r="F16" s="696"/>
      <c r="G16" s="695"/>
      <c r="H16" s="695"/>
    </row>
    <row r="17" spans="1:12" s="294" customFormat="1" ht="14.4" customHeight="1">
      <c r="A17" s="967" t="s">
        <v>60</v>
      </c>
      <c r="B17" s="198">
        <v>2204</v>
      </c>
      <c r="C17" s="131" t="s">
        <v>91</v>
      </c>
      <c r="D17" s="295"/>
      <c r="E17" s="694"/>
      <c r="F17" s="694"/>
      <c r="G17" s="295"/>
      <c r="H17" s="295"/>
    </row>
    <row r="18" spans="1:12" s="294" customFormat="1" ht="14.4" customHeight="1">
      <c r="A18" s="967"/>
      <c r="B18" s="643">
        <v>1E-3</v>
      </c>
      <c r="C18" s="131" t="s">
        <v>61</v>
      </c>
      <c r="D18" s="295"/>
      <c r="E18" s="694"/>
      <c r="F18" s="694"/>
      <c r="G18" s="295"/>
      <c r="H18" s="295"/>
    </row>
    <row r="19" spans="1:12" s="294" customFormat="1" ht="14.4" customHeight="1">
      <c r="A19" s="967"/>
      <c r="B19" s="1005">
        <v>60</v>
      </c>
      <c r="C19" s="132" t="s">
        <v>23</v>
      </c>
      <c r="D19" s="295"/>
      <c r="E19" s="694"/>
      <c r="F19" s="694"/>
      <c r="G19" s="295"/>
      <c r="H19" s="295"/>
    </row>
    <row r="20" spans="1:12" s="294" customFormat="1" ht="14.4" customHeight="1">
      <c r="A20" s="965"/>
      <c r="B20" s="215">
        <v>44</v>
      </c>
      <c r="C20" s="626" t="s">
        <v>62</v>
      </c>
      <c r="D20" s="695"/>
      <c r="E20" s="304"/>
      <c r="F20" s="696"/>
      <c r="G20" s="695"/>
      <c r="H20" s="695"/>
    </row>
    <row r="21" spans="1:12" s="294" customFormat="1" ht="14.4" customHeight="1">
      <c r="A21" s="965"/>
      <c r="B21" s="123" t="s">
        <v>488</v>
      </c>
      <c r="C21" s="626" t="s">
        <v>269</v>
      </c>
      <c r="D21" s="695"/>
      <c r="E21" s="304"/>
      <c r="F21" s="696"/>
      <c r="G21" s="695">
        <v>645</v>
      </c>
      <c r="H21" s="695"/>
    </row>
    <row r="22" spans="1:12" s="294" customFormat="1">
      <c r="A22" s="965" t="s">
        <v>55</v>
      </c>
      <c r="B22" s="215">
        <v>44</v>
      </c>
      <c r="C22" s="626" t="s">
        <v>62</v>
      </c>
      <c r="D22" s="747"/>
      <c r="E22" s="699"/>
      <c r="F22" s="701"/>
      <c r="G22" s="1211">
        <f>SUM(G21:G21)</f>
        <v>645</v>
      </c>
      <c r="H22" s="747"/>
    </row>
    <row r="23" spans="1:12" s="294" customFormat="1">
      <c r="A23" s="965" t="s">
        <v>55</v>
      </c>
      <c r="B23" s="215">
        <v>60</v>
      </c>
      <c r="C23" s="626" t="s">
        <v>23</v>
      </c>
      <c r="D23" s="1411"/>
      <c r="E23" s="1210"/>
      <c r="F23" s="1210"/>
      <c r="G23" s="1209">
        <f>G22</f>
        <v>645</v>
      </c>
      <c r="H23" s="732"/>
    </row>
    <row r="24" spans="1:12" s="294" customFormat="1">
      <c r="A24" s="965" t="s">
        <v>55</v>
      </c>
      <c r="B24" s="119">
        <v>1E-3</v>
      </c>
      <c r="C24" s="95" t="s">
        <v>61</v>
      </c>
      <c r="D24" s="308"/>
      <c r="E24" s="699"/>
      <c r="F24" s="699"/>
      <c r="G24" s="1080">
        <f t="shared" ref="G24" si="0">G23</f>
        <v>645</v>
      </c>
      <c r="H24" s="307"/>
    </row>
    <row r="25" spans="1:12" s="294" customFormat="1">
      <c r="A25" s="97" t="s">
        <v>55</v>
      </c>
      <c r="B25" s="112">
        <v>2204</v>
      </c>
      <c r="C25" s="102" t="s">
        <v>91</v>
      </c>
      <c r="D25" s="308"/>
      <c r="E25" s="698"/>
      <c r="F25" s="699"/>
      <c r="G25" s="1080">
        <f>G24</f>
        <v>645</v>
      </c>
      <c r="H25" s="308"/>
    </row>
    <row r="26" spans="1:12" s="294" customFormat="1">
      <c r="A26" s="109" t="s">
        <v>55</v>
      </c>
      <c r="B26" s="189"/>
      <c r="C26" s="110" t="s">
        <v>59</v>
      </c>
      <c r="D26" s="305"/>
      <c r="E26" s="693"/>
      <c r="F26" s="305"/>
      <c r="G26" s="306">
        <f t="shared" ref="G26" si="1">G25</f>
        <v>645</v>
      </c>
      <c r="H26" s="308"/>
    </row>
    <row r="27" spans="1:12" s="259" customFormat="1" ht="15" customHeight="1">
      <c r="A27" s="109" t="s">
        <v>55</v>
      </c>
      <c r="B27" s="189"/>
      <c r="C27" s="182" t="s">
        <v>56</v>
      </c>
      <c r="D27" s="305"/>
      <c r="E27" s="305"/>
      <c r="F27" s="305"/>
      <c r="G27" s="306">
        <f>G26</f>
        <v>645</v>
      </c>
      <c r="H27" s="308"/>
    </row>
    <row r="28" spans="1:12">
      <c r="C28" s="206"/>
      <c r="F28" s="100"/>
      <c r="G28" s="100"/>
      <c r="H28" s="100"/>
      <c r="I28" s="85"/>
      <c r="J28" s="85"/>
      <c r="K28" s="85"/>
      <c r="L28" s="85"/>
    </row>
    <row r="29" spans="1:12">
      <c r="A29" s="341" t="s">
        <v>655</v>
      </c>
      <c r="F29" s="100"/>
      <c r="G29" s="100"/>
      <c r="H29" s="100"/>
      <c r="I29" s="85"/>
      <c r="J29" s="85"/>
      <c r="K29" s="85"/>
      <c r="L29" s="85"/>
    </row>
    <row r="33" spans="6:12">
      <c r="I33" s="85"/>
      <c r="J33" s="85"/>
      <c r="K33" s="85"/>
      <c r="L33" s="85"/>
    </row>
    <row r="34" spans="6:12">
      <c r="F34" s="100"/>
      <c r="G34" s="100"/>
      <c r="H34" s="100"/>
      <c r="I34" s="85"/>
      <c r="J34" s="85"/>
      <c r="K34" s="85"/>
      <c r="L34" s="85"/>
    </row>
    <row r="37" spans="6:12">
      <c r="I37" s="85"/>
      <c r="J37" s="85"/>
      <c r="K37" s="85"/>
      <c r="L37" s="85"/>
    </row>
    <row r="40" spans="6:12">
      <c r="I40" s="85"/>
      <c r="J40" s="85"/>
      <c r="K40" s="85"/>
      <c r="L40" s="85"/>
    </row>
    <row r="41" spans="6:12">
      <c r="I41" s="85"/>
      <c r="J41" s="85"/>
      <c r="K41" s="85"/>
      <c r="L41" s="85"/>
    </row>
    <row r="42" spans="6:12">
      <c r="I42" s="85"/>
      <c r="J42" s="85"/>
      <c r="K42" s="85"/>
      <c r="L42" s="85"/>
    </row>
    <row r="43" spans="6:12">
      <c r="I43" s="85"/>
      <c r="J43" s="85"/>
      <c r="K43" s="85"/>
      <c r="L43" s="85"/>
    </row>
  </sheetData>
  <autoFilter ref="A14:L14">
    <filterColumn colId="7"/>
  </autoFilter>
  <mergeCells count="3">
    <mergeCell ref="A1:G1"/>
    <mergeCell ref="A2:G2"/>
    <mergeCell ref="A3:G3"/>
  </mergeCells>
  <printOptions horizontalCentered="1"/>
  <pageMargins left="0.55118110236220474" right="0.55118110236220474" top="0.78740157480314965" bottom="1.5748031496062993" header="0.51181102362204722" footer="1.1811023622047245"/>
  <pageSetup paperSize="9" scale="95" firstPageNumber="37" fitToHeight="15" orientation="portrait" blackAndWhite="1" useFirstPageNumber="1" r:id="rId1"/>
  <headerFooter alignWithMargins="0">
    <oddHeader xml:space="preserve">&amp;C   </oddHeader>
    <oddFooter>&amp;C&amp;"Times New Roman,Bold"  &amp;P</oddFooter>
  </headerFooter>
</worksheet>
</file>

<file path=xl/worksheets/sheet29.xml><?xml version="1.0" encoding="utf-8"?>
<worksheet xmlns="http://schemas.openxmlformats.org/spreadsheetml/2006/main" xmlns:r="http://schemas.openxmlformats.org/officeDocument/2006/relationships">
  <sheetPr syncVertical="1" syncRef="A28" transitionEvaluation="1" transitionEntry="1" codeName="Sheet32">
    <tabColor rgb="FF92D050"/>
  </sheetPr>
  <dimension ref="A1:AD101"/>
  <sheetViews>
    <sheetView view="pageBreakPreview" topLeftCell="A28" zoomScaleSheetLayoutView="100" workbookViewId="0">
      <selection activeCell="M48" sqref="M48:M49"/>
    </sheetView>
  </sheetViews>
  <sheetFormatPr defaultColWidth="11" defaultRowHeight="13.2"/>
  <cols>
    <col min="1" max="1" width="6.44140625" style="320" customWidth="1"/>
    <col min="2" max="2" width="8.109375" style="320" customWidth="1"/>
    <col min="3" max="3" width="34.5546875" style="355" customWidth="1"/>
    <col min="4" max="4" width="10.44140625" style="321" customWidth="1"/>
    <col min="5" max="5" width="9.44140625" style="321" customWidth="1"/>
    <col min="6" max="6" width="11.109375" style="260" bestFit="1" customWidth="1"/>
    <col min="7" max="7" width="8.5546875" style="260" customWidth="1"/>
    <col min="8" max="8" width="4.44140625" style="525" customWidth="1"/>
    <col min="9" max="9" width="8.5546875" style="321" customWidth="1"/>
    <col min="10" max="10" width="8.44140625" style="321" customWidth="1"/>
    <col min="11" max="11" width="9.6640625" style="321" customWidth="1"/>
    <col min="12" max="12" width="9.109375" style="260" customWidth="1"/>
    <col min="13" max="13" width="10.88671875" style="260" customWidth="1"/>
    <col min="14" max="14" width="10.88671875" style="216" customWidth="1"/>
    <col min="15" max="15" width="14.88671875" style="216" customWidth="1"/>
    <col min="16" max="16" width="29" style="216" customWidth="1"/>
    <col min="17" max="17" width="11.33203125" style="216" customWidth="1"/>
    <col min="18" max="18" width="13.6640625" style="317" customWidth="1"/>
    <col min="19" max="21" width="5.5546875" style="216" customWidth="1"/>
    <col min="22" max="22" width="6.44140625" style="216" customWidth="1"/>
    <col min="23" max="23" width="11.88671875" style="216" customWidth="1"/>
    <col min="24" max="24" width="5.5546875" style="216" customWidth="1"/>
    <col min="25" max="25" width="8.44140625" style="216" customWidth="1"/>
    <col min="26" max="26" width="10.44140625" style="216" customWidth="1"/>
    <col min="27" max="27" width="5.5546875" style="216" customWidth="1"/>
    <col min="28" max="28" width="12.109375" style="216" customWidth="1"/>
    <col min="29" max="30" width="5.5546875" style="216" customWidth="1"/>
    <col min="31" max="32" width="5.5546875" style="260" customWidth="1"/>
    <col min="33" max="33" width="12.44140625" style="260" customWidth="1"/>
    <col min="34" max="16384" width="11" style="260"/>
  </cols>
  <sheetData>
    <row r="1" spans="1:30">
      <c r="A1" s="1520" t="s">
        <v>96</v>
      </c>
      <c r="B1" s="1520"/>
      <c r="C1" s="1520"/>
      <c r="D1" s="1520"/>
      <c r="E1" s="1520"/>
      <c r="F1" s="1520"/>
      <c r="G1" s="1520"/>
      <c r="H1" s="504"/>
      <c r="I1" s="319"/>
      <c r="J1" s="319"/>
      <c r="K1" s="319"/>
      <c r="L1" s="318"/>
      <c r="M1" s="318"/>
    </row>
    <row r="2" spans="1:30">
      <c r="A2" s="1520" t="s">
        <v>97</v>
      </c>
      <c r="B2" s="1520"/>
      <c r="C2" s="1520"/>
      <c r="D2" s="1520"/>
      <c r="E2" s="1520"/>
      <c r="F2" s="1520"/>
      <c r="G2" s="1520"/>
      <c r="H2" s="504"/>
      <c r="I2" s="319"/>
      <c r="J2" s="319"/>
      <c r="K2" s="319"/>
      <c r="L2" s="318"/>
      <c r="M2" s="318"/>
    </row>
    <row r="3" spans="1:30" ht="15.6" customHeight="1">
      <c r="A3" s="1502" t="s">
        <v>217</v>
      </c>
      <c r="B3" s="1502"/>
      <c r="C3" s="1502"/>
      <c r="D3" s="1502"/>
      <c r="E3" s="1502"/>
      <c r="F3" s="1502"/>
      <c r="G3" s="1502"/>
      <c r="H3" s="502"/>
      <c r="I3" s="426"/>
      <c r="J3" s="426"/>
      <c r="K3" s="426"/>
      <c r="L3" s="423"/>
      <c r="M3" s="423"/>
    </row>
    <row r="4" spans="1:30" ht="13.8">
      <c r="A4" s="35"/>
      <c r="B4" s="1473"/>
      <c r="C4" s="1473"/>
      <c r="D4" s="1473"/>
      <c r="E4" s="1473"/>
      <c r="F4" s="1473"/>
      <c r="G4" s="1473"/>
      <c r="H4" s="430"/>
      <c r="I4" s="419"/>
      <c r="J4" s="419"/>
      <c r="K4" s="419"/>
      <c r="L4" s="429"/>
      <c r="M4" s="429"/>
    </row>
    <row r="5" spans="1:30">
      <c r="A5" s="35"/>
      <c r="B5" s="31"/>
      <c r="C5" s="31"/>
      <c r="D5" s="36"/>
      <c r="E5" s="37" t="s">
        <v>11</v>
      </c>
      <c r="F5" s="37" t="s">
        <v>12</v>
      </c>
      <c r="G5" s="37" t="s">
        <v>116</v>
      </c>
      <c r="H5" s="41"/>
      <c r="I5" s="419"/>
      <c r="J5" s="419"/>
      <c r="K5" s="419"/>
      <c r="L5" s="429"/>
      <c r="M5" s="429"/>
    </row>
    <row r="6" spans="1:30">
      <c r="A6" s="35"/>
      <c r="B6" s="38" t="s">
        <v>13</v>
      </c>
      <c r="C6" s="31" t="s">
        <v>14</v>
      </c>
      <c r="D6" s="39" t="s">
        <v>56</v>
      </c>
      <c r="E6" s="33">
        <v>167890</v>
      </c>
      <c r="F6" s="33">
        <v>351000</v>
      </c>
      <c r="G6" s="33">
        <f>SUM(E6:F6)</f>
        <v>518890</v>
      </c>
      <c r="H6" s="39"/>
      <c r="I6" s="419"/>
      <c r="J6" s="419"/>
      <c r="K6" s="419"/>
      <c r="L6" s="429"/>
      <c r="M6" s="429"/>
    </row>
    <row r="7" spans="1:30">
      <c r="A7" s="35"/>
      <c r="B7" s="38" t="s">
        <v>15</v>
      </c>
      <c r="C7" s="40" t="s">
        <v>16</v>
      </c>
      <c r="D7" s="41"/>
      <c r="E7" s="34"/>
      <c r="F7" s="34"/>
      <c r="G7" s="34"/>
      <c r="H7" s="41"/>
      <c r="I7" s="419"/>
      <c r="J7" s="419"/>
      <c r="K7" s="419"/>
      <c r="L7" s="429"/>
      <c r="M7" s="429"/>
    </row>
    <row r="8" spans="1:30">
      <c r="A8" s="35"/>
      <c r="B8" s="38"/>
      <c r="C8" s="40" t="s">
        <v>112</v>
      </c>
      <c r="D8" s="41" t="s">
        <v>56</v>
      </c>
      <c r="E8" s="34">
        <f>G32</f>
        <v>9900</v>
      </c>
      <c r="F8" s="461">
        <f>G52</f>
        <v>158928</v>
      </c>
      <c r="G8" s="34">
        <f>SUM(E8:F8)</f>
        <v>168828</v>
      </c>
      <c r="H8" s="41"/>
      <c r="I8" s="419"/>
      <c r="J8" s="419"/>
      <c r="K8" s="419"/>
      <c r="L8" s="429"/>
      <c r="M8" s="429"/>
    </row>
    <row r="9" spans="1:30">
      <c r="A9" s="35"/>
      <c r="B9" s="42" t="s">
        <v>55</v>
      </c>
      <c r="C9" s="31" t="s">
        <v>27</v>
      </c>
      <c r="D9" s="43" t="s">
        <v>56</v>
      </c>
      <c r="E9" s="44">
        <f>SUM(E6:E8)</f>
        <v>177790</v>
      </c>
      <c r="F9" s="44">
        <f>SUM(F6:F8)</f>
        <v>509928</v>
      </c>
      <c r="G9" s="44">
        <f>SUM(E9:F9)</f>
        <v>687718</v>
      </c>
      <c r="H9" s="39"/>
      <c r="I9" s="332"/>
      <c r="J9" s="332"/>
      <c r="K9" s="332"/>
      <c r="L9" s="332"/>
      <c r="M9" s="332"/>
    </row>
    <row r="10" spans="1:30">
      <c r="A10" s="35"/>
      <c r="B10" s="38"/>
      <c r="C10" s="31"/>
      <c r="D10" s="32"/>
      <c r="E10" s="32"/>
      <c r="F10" s="39"/>
      <c r="G10" s="32"/>
      <c r="H10" s="39"/>
      <c r="I10" s="332"/>
      <c r="J10" s="332"/>
      <c r="K10" s="332"/>
      <c r="L10" s="332"/>
      <c r="M10" s="332"/>
    </row>
    <row r="11" spans="1:30" ht="18" customHeight="1">
      <c r="A11" s="35"/>
      <c r="B11" s="38" t="s">
        <v>28</v>
      </c>
      <c r="C11" s="31" t="s">
        <v>29</v>
      </c>
      <c r="D11" s="31"/>
      <c r="E11" s="31"/>
      <c r="F11" s="45"/>
      <c r="G11" s="31"/>
      <c r="H11" s="45"/>
      <c r="I11" s="332"/>
      <c r="J11" s="332"/>
      <c r="K11" s="332"/>
      <c r="L11" s="332"/>
      <c r="M11" s="332"/>
    </row>
    <row r="12" spans="1:30" s="297" customFormat="1">
      <c r="A12" s="33"/>
      <c r="B12" s="424"/>
      <c r="C12" s="424"/>
      <c r="D12" s="424"/>
      <c r="E12" s="424"/>
      <c r="F12" s="424"/>
      <c r="G12" s="424"/>
      <c r="H12" s="431"/>
      <c r="I12" s="1506" t="s">
        <v>57</v>
      </c>
      <c r="J12" s="1506"/>
      <c r="K12" s="1506"/>
      <c r="L12" s="1506"/>
      <c r="M12" s="1507"/>
      <c r="N12" s="1506"/>
      <c r="O12" s="1506"/>
      <c r="P12" s="1506"/>
      <c r="Q12" s="1506"/>
      <c r="R12" s="1506"/>
      <c r="S12" s="1506" t="s">
        <v>34</v>
      </c>
      <c r="T12" s="1506"/>
      <c r="U12" s="1506"/>
      <c r="V12" s="1506"/>
      <c r="W12" s="1506"/>
      <c r="X12" s="1508"/>
      <c r="Y12" s="1508"/>
      <c r="Z12" s="1508"/>
      <c r="AA12" s="1508"/>
      <c r="AB12" s="1508"/>
    </row>
    <row r="13" spans="1:30" s="297" customFormat="1" ht="13.8" thickBot="1">
      <c r="A13" s="46"/>
      <c r="B13" s="1474" t="s">
        <v>104</v>
      </c>
      <c r="C13" s="1474"/>
      <c r="D13" s="1474"/>
      <c r="E13" s="1474"/>
      <c r="F13" s="1474"/>
      <c r="G13" s="1474"/>
      <c r="H13" s="431"/>
      <c r="I13" s="1503" t="s">
        <v>159</v>
      </c>
      <c r="J13" s="1503"/>
      <c r="K13" s="1503"/>
      <c r="L13" s="1503"/>
      <c r="M13" s="1504"/>
      <c r="N13" s="1503" t="s">
        <v>160</v>
      </c>
      <c r="O13" s="1503"/>
      <c r="P13" s="1503"/>
      <c r="Q13" s="1503"/>
      <c r="R13" s="1503"/>
      <c r="S13" s="1503" t="s">
        <v>159</v>
      </c>
      <c r="T13" s="1503"/>
      <c r="U13" s="1503"/>
      <c r="V13" s="1503"/>
      <c r="W13" s="1503"/>
      <c r="X13" s="1505" t="s">
        <v>160</v>
      </c>
      <c r="Y13" s="1505"/>
      <c r="Z13" s="1505"/>
      <c r="AA13" s="1505"/>
      <c r="AB13" s="1505"/>
    </row>
    <row r="14" spans="1:30" s="297" customFormat="1" ht="14.4" thickTop="1" thickBot="1">
      <c r="A14" s="46"/>
      <c r="B14" s="262"/>
      <c r="C14" s="262" t="s">
        <v>30</v>
      </c>
      <c r="D14" s="262"/>
      <c r="E14" s="262" t="s">
        <v>57</v>
      </c>
      <c r="F14" s="262" t="s">
        <v>118</v>
      </c>
      <c r="G14" s="47" t="s">
        <v>116</v>
      </c>
      <c r="H14" s="41"/>
      <c r="I14" s="299" t="s">
        <v>73</v>
      </c>
      <c r="J14" s="299" t="s">
        <v>74</v>
      </c>
      <c r="K14" s="299" t="s">
        <v>75</v>
      </c>
      <c r="L14" s="299" t="s">
        <v>76</v>
      </c>
      <c r="M14" s="300" t="s">
        <v>77</v>
      </c>
      <c r="N14" s="299" t="s">
        <v>73</v>
      </c>
      <c r="O14" s="299" t="s">
        <v>74</v>
      </c>
      <c r="P14" s="299" t="s">
        <v>75</v>
      </c>
      <c r="Q14" s="299" t="s">
        <v>76</v>
      </c>
      <c r="R14" s="300" t="s">
        <v>77</v>
      </c>
      <c r="S14" s="299" t="s">
        <v>73</v>
      </c>
      <c r="T14" s="299" t="s">
        <v>74</v>
      </c>
      <c r="U14" s="299" t="s">
        <v>75</v>
      </c>
      <c r="V14" s="299" t="s">
        <v>76</v>
      </c>
      <c r="W14" s="300" t="s">
        <v>77</v>
      </c>
      <c r="X14" s="301" t="s">
        <v>73</v>
      </c>
      <c r="Y14" s="301" t="s">
        <v>74</v>
      </c>
      <c r="Z14" s="301" t="s">
        <v>75</v>
      </c>
      <c r="AA14" s="301" t="s">
        <v>76</v>
      </c>
      <c r="AB14" s="302" t="s">
        <v>77</v>
      </c>
    </row>
    <row r="15" spans="1:30" s="297" customFormat="1" ht="13.8" thickTop="1">
      <c r="A15" s="33"/>
      <c r="B15" s="41"/>
      <c r="C15" s="41"/>
      <c r="D15" s="41"/>
      <c r="E15" s="41"/>
      <c r="F15" s="41"/>
      <c r="G15" s="34"/>
      <c r="H15" s="41"/>
      <c r="I15" s="334"/>
      <c r="J15" s="334"/>
      <c r="K15" s="334"/>
      <c r="L15" s="334"/>
      <c r="M15" s="499"/>
      <c r="N15" s="334"/>
      <c r="O15" s="334"/>
      <c r="P15" s="334"/>
      <c r="Q15" s="334"/>
      <c r="R15" s="499"/>
      <c r="S15" s="334"/>
      <c r="T15" s="334"/>
      <c r="U15" s="334"/>
      <c r="V15" s="334"/>
      <c r="W15" s="499"/>
      <c r="X15" s="335"/>
      <c r="Y15" s="335"/>
      <c r="Z15" s="335"/>
      <c r="AA15" s="335"/>
      <c r="AB15" s="336"/>
    </row>
    <row r="16" spans="1:30" ht="13.95" customHeight="1">
      <c r="C16" s="354" t="s">
        <v>59</v>
      </c>
      <c r="D16" s="324"/>
      <c r="E16" s="324"/>
      <c r="F16" s="324"/>
      <c r="G16" s="324"/>
      <c r="H16" s="419"/>
      <c r="I16" s="216"/>
      <c r="J16" s="216"/>
      <c r="K16" s="216"/>
      <c r="L16" s="216"/>
      <c r="M16" s="216"/>
      <c r="R16" s="216"/>
      <c r="Z16" s="260"/>
      <c r="AA16" s="260"/>
      <c r="AB16" s="260"/>
      <c r="AC16" s="260"/>
      <c r="AD16" s="260"/>
    </row>
    <row r="17" spans="1:30" ht="13.95" customHeight="1">
      <c r="A17" s="320" t="s">
        <v>60</v>
      </c>
      <c r="B17" s="326">
        <v>3452</v>
      </c>
      <c r="C17" s="354" t="s">
        <v>54</v>
      </c>
      <c r="F17" s="321"/>
      <c r="G17" s="321"/>
      <c r="H17" s="352"/>
      <c r="I17" s="216"/>
      <c r="J17" s="216"/>
      <c r="K17" s="216"/>
      <c r="L17" s="216"/>
      <c r="M17" s="216"/>
      <c r="R17" s="216"/>
      <c r="X17" s="260"/>
      <c r="Y17" s="260"/>
      <c r="Z17" s="260"/>
      <c r="AA17" s="260"/>
      <c r="AB17" s="260"/>
      <c r="AC17" s="260"/>
      <c r="AD17" s="260"/>
    </row>
    <row r="18" spans="1:30" ht="13.95" customHeight="1">
      <c r="A18" s="325"/>
      <c r="B18" s="325">
        <v>80</v>
      </c>
      <c r="C18" s="402" t="s">
        <v>49</v>
      </c>
      <c r="D18" s="401"/>
      <c r="E18" s="401"/>
      <c r="F18" s="401"/>
      <c r="G18" s="401"/>
      <c r="H18" s="518"/>
      <c r="I18" s="216"/>
      <c r="J18" s="216"/>
      <c r="K18" s="216"/>
      <c r="L18" s="216"/>
      <c r="M18" s="216"/>
      <c r="R18" s="216"/>
      <c r="X18" s="260"/>
      <c r="Y18" s="260"/>
      <c r="Z18" s="260"/>
      <c r="AA18" s="260"/>
      <c r="AB18" s="260"/>
      <c r="AC18" s="260"/>
      <c r="AD18" s="260"/>
    </row>
    <row r="19" spans="1:30" ht="14.4" customHeight="1">
      <c r="A19" s="325"/>
      <c r="B19" s="397">
        <v>80.103999999999999</v>
      </c>
      <c r="C19" s="359" t="s">
        <v>199</v>
      </c>
      <c r="D19" s="401"/>
      <c r="E19" s="401"/>
      <c r="F19" s="401"/>
      <c r="G19" s="401"/>
      <c r="H19" s="518"/>
      <c r="I19" s="216"/>
      <c r="J19" s="216"/>
      <c r="K19" s="216"/>
      <c r="L19" s="216"/>
      <c r="M19" s="216"/>
      <c r="R19" s="216"/>
      <c r="Z19" s="260"/>
      <c r="AA19" s="260"/>
      <c r="AB19" s="260"/>
      <c r="AC19" s="260"/>
      <c r="AD19" s="260"/>
    </row>
    <row r="20" spans="1:30" ht="14.4" customHeight="1">
      <c r="A20" s="325"/>
      <c r="B20" s="416">
        <v>63</v>
      </c>
      <c r="C20" s="402" t="s">
        <v>200</v>
      </c>
      <c r="D20" s="401"/>
      <c r="E20" s="401"/>
      <c r="F20" s="401"/>
      <c r="G20" s="401"/>
      <c r="H20" s="518"/>
      <c r="I20" s="216"/>
      <c r="J20" s="216"/>
      <c r="K20" s="216"/>
      <c r="L20" s="216"/>
      <c r="M20" s="216"/>
      <c r="R20" s="216"/>
      <c r="Z20" s="260"/>
      <c r="AA20" s="260"/>
      <c r="AB20" s="260"/>
      <c r="AC20" s="260"/>
      <c r="AD20" s="260"/>
    </row>
    <row r="21" spans="1:30" ht="14.4" customHeight="1">
      <c r="A21" s="325"/>
      <c r="B21" s="416" t="s">
        <v>187</v>
      </c>
      <c r="C21" s="402" t="s">
        <v>201</v>
      </c>
      <c r="D21" s="329"/>
      <c r="E21" s="330">
        <v>2000</v>
      </c>
      <c r="F21" s="483">
        <v>0</v>
      </c>
      <c r="G21" s="330">
        <f t="shared" ref="G21:G27" si="0">SUM(E21:F21)</f>
        <v>2000</v>
      </c>
      <c r="H21" s="519" t="s">
        <v>242</v>
      </c>
      <c r="I21" s="216" t="s">
        <v>113</v>
      </c>
      <c r="J21" s="216" t="s">
        <v>110</v>
      </c>
      <c r="K21" s="216" t="s">
        <v>202</v>
      </c>
      <c r="L21" s="216">
        <v>100</v>
      </c>
      <c r="M21" s="317">
        <v>4011002038</v>
      </c>
      <c r="R21" s="216"/>
      <c r="S21" s="216" t="s">
        <v>108</v>
      </c>
      <c r="T21" s="216" t="s">
        <v>114</v>
      </c>
      <c r="U21" s="216" t="s">
        <v>109</v>
      </c>
      <c r="V21" s="216">
        <v>100</v>
      </c>
      <c r="W21" s="216">
        <v>4021001003</v>
      </c>
      <c r="Z21" s="260"/>
      <c r="AA21" s="260"/>
      <c r="AB21" s="260"/>
      <c r="AC21" s="260"/>
      <c r="AD21" s="260"/>
    </row>
    <row r="22" spans="1:30" ht="14.4" customHeight="1">
      <c r="A22" s="325"/>
      <c r="B22" s="416" t="s">
        <v>203</v>
      </c>
      <c r="C22" s="402" t="s">
        <v>204</v>
      </c>
      <c r="D22" s="329"/>
      <c r="E22" s="330">
        <v>1000</v>
      </c>
      <c r="F22" s="483">
        <v>0</v>
      </c>
      <c r="G22" s="330">
        <f t="shared" si="0"/>
        <v>1000</v>
      </c>
      <c r="H22" s="519" t="s">
        <v>242</v>
      </c>
      <c r="I22" s="216" t="s">
        <v>113</v>
      </c>
      <c r="J22" s="216" t="s">
        <v>110</v>
      </c>
      <c r="K22" s="216" t="s">
        <v>204</v>
      </c>
      <c r="L22" s="216">
        <v>100</v>
      </c>
      <c r="M22" s="317" t="s">
        <v>205</v>
      </c>
      <c r="R22" s="216"/>
      <c r="S22" s="216" t="s">
        <v>108</v>
      </c>
      <c r="T22" s="216" t="s">
        <v>114</v>
      </c>
      <c r="U22" s="216" t="s">
        <v>109</v>
      </c>
      <c r="V22" s="216">
        <v>100</v>
      </c>
      <c r="W22" s="216">
        <v>4021001003</v>
      </c>
      <c r="Z22" s="260"/>
      <c r="AA22" s="260"/>
      <c r="AB22" s="260"/>
      <c r="AC22" s="260"/>
      <c r="AD22" s="260"/>
    </row>
    <row r="23" spans="1:30" s="417" customFormat="1">
      <c r="A23" s="353" t="s">
        <v>221</v>
      </c>
      <c r="B23" s="416" t="s">
        <v>230</v>
      </c>
      <c r="C23" s="325" t="s">
        <v>233</v>
      </c>
      <c r="D23" s="308"/>
      <c r="E23" s="307">
        <v>2500</v>
      </c>
      <c r="F23" s="484">
        <v>0</v>
      </c>
      <c r="G23" s="330">
        <f t="shared" si="0"/>
        <v>2500</v>
      </c>
      <c r="H23" s="520" t="s">
        <v>234</v>
      </c>
      <c r="I23" s="216" t="s">
        <v>111</v>
      </c>
      <c r="J23" s="216" t="s">
        <v>64</v>
      </c>
      <c r="K23" s="216" t="s">
        <v>255</v>
      </c>
      <c r="L23" s="216">
        <v>100</v>
      </c>
      <c r="M23" s="216" t="s">
        <v>256</v>
      </c>
      <c r="N23" s="418"/>
      <c r="O23" s="418"/>
      <c r="P23" s="418"/>
      <c r="Q23" s="418"/>
      <c r="R23" s="418"/>
      <c r="S23" s="418"/>
      <c r="T23" s="418"/>
      <c r="U23" s="418"/>
      <c r="V23" s="418"/>
      <c r="W23" s="418"/>
      <c r="X23" s="418"/>
      <c r="Y23" s="418"/>
    </row>
    <row r="24" spans="1:30" s="417" customFormat="1" ht="26.4">
      <c r="A24" s="353" t="s">
        <v>221</v>
      </c>
      <c r="B24" s="416" t="s">
        <v>231</v>
      </c>
      <c r="C24" s="325" t="s">
        <v>241</v>
      </c>
      <c r="D24" s="308"/>
      <c r="E24" s="307">
        <v>800</v>
      </c>
      <c r="F24" s="484">
        <v>0</v>
      </c>
      <c r="G24" s="330">
        <f t="shared" si="0"/>
        <v>800</v>
      </c>
      <c r="H24" s="520" t="s">
        <v>234</v>
      </c>
      <c r="I24" s="216" t="s">
        <v>111</v>
      </c>
      <c r="J24" s="216" t="s">
        <v>64</v>
      </c>
      <c r="K24" s="216" t="s">
        <v>257</v>
      </c>
      <c r="L24" s="216">
        <v>100</v>
      </c>
      <c r="M24" s="216" t="s">
        <v>258</v>
      </c>
      <c r="N24" s="418"/>
      <c r="O24" s="418"/>
      <c r="P24" s="418"/>
      <c r="Q24" s="418"/>
      <c r="R24" s="418"/>
      <c r="S24" s="418"/>
      <c r="T24" s="418"/>
      <c r="U24" s="418"/>
      <c r="V24" s="418"/>
      <c r="W24" s="418"/>
      <c r="X24" s="418"/>
      <c r="Y24" s="418"/>
    </row>
    <row r="25" spans="1:30" s="417" customFormat="1" ht="26.4">
      <c r="A25" s="353" t="s">
        <v>221</v>
      </c>
      <c r="B25" s="416" t="s">
        <v>232</v>
      </c>
      <c r="C25" s="325" t="s">
        <v>253</v>
      </c>
      <c r="D25" s="308"/>
      <c r="E25" s="307">
        <v>100</v>
      </c>
      <c r="F25" s="484">
        <v>0</v>
      </c>
      <c r="G25" s="330">
        <f t="shared" si="0"/>
        <v>100</v>
      </c>
      <c r="H25" s="520" t="s">
        <v>223</v>
      </c>
      <c r="I25" s="216" t="s">
        <v>113</v>
      </c>
      <c r="J25" s="216" t="s">
        <v>110</v>
      </c>
      <c r="K25" s="216" t="s">
        <v>186</v>
      </c>
      <c r="L25" s="216">
        <v>100</v>
      </c>
      <c r="M25" s="216" t="s">
        <v>259</v>
      </c>
      <c r="N25" s="418"/>
      <c r="O25" s="418"/>
      <c r="P25" s="418"/>
      <c r="Q25" s="418"/>
      <c r="R25" s="418"/>
      <c r="S25" s="418"/>
      <c r="T25" s="418"/>
      <c r="U25" s="418"/>
      <c r="V25" s="418"/>
      <c r="W25" s="418"/>
      <c r="X25" s="418"/>
      <c r="Y25" s="418"/>
    </row>
    <row r="26" spans="1:30" s="417" customFormat="1" ht="14.4" customHeight="1">
      <c r="A26" s="353" t="s">
        <v>221</v>
      </c>
      <c r="B26" s="416" t="s">
        <v>238</v>
      </c>
      <c r="C26" s="325" t="s">
        <v>240</v>
      </c>
      <c r="D26" s="308"/>
      <c r="E26" s="307">
        <v>2000</v>
      </c>
      <c r="F26" s="484">
        <v>0</v>
      </c>
      <c r="G26" s="330">
        <f t="shared" si="0"/>
        <v>2000</v>
      </c>
      <c r="H26" s="520" t="s">
        <v>244</v>
      </c>
      <c r="I26" s="216" t="s">
        <v>113</v>
      </c>
      <c r="J26" s="216" t="s">
        <v>110</v>
      </c>
      <c r="K26" s="216" t="s">
        <v>240</v>
      </c>
      <c r="L26" s="216">
        <v>100</v>
      </c>
      <c r="M26" s="216" t="s">
        <v>260</v>
      </c>
      <c r="N26" s="418"/>
      <c r="O26" s="418"/>
      <c r="P26" s="418"/>
      <c r="Q26" s="418"/>
      <c r="R26" s="418"/>
      <c r="S26" s="418"/>
      <c r="T26" s="418"/>
      <c r="U26" s="418"/>
      <c r="V26" s="418"/>
      <c r="W26" s="418"/>
      <c r="X26" s="418"/>
      <c r="Y26" s="418"/>
    </row>
    <row r="27" spans="1:30" s="417" customFormat="1">
      <c r="A27" s="353" t="s">
        <v>221</v>
      </c>
      <c r="B27" s="416" t="s">
        <v>239</v>
      </c>
      <c r="C27" s="325" t="s">
        <v>252</v>
      </c>
      <c r="D27" s="308"/>
      <c r="E27" s="307">
        <v>1500</v>
      </c>
      <c r="F27" s="484">
        <v>0</v>
      </c>
      <c r="G27" s="330">
        <f t="shared" si="0"/>
        <v>1500</v>
      </c>
      <c r="H27" s="520" t="s">
        <v>245</v>
      </c>
      <c r="I27" s="216" t="s">
        <v>113</v>
      </c>
      <c r="J27" s="216" t="s">
        <v>110</v>
      </c>
      <c r="K27" s="216" t="s">
        <v>252</v>
      </c>
      <c r="L27" s="216">
        <v>100</v>
      </c>
      <c r="M27" s="216" t="s">
        <v>261</v>
      </c>
      <c r="N27" s="418"/>
      <c r="O27" s="418"/>
      <c r="P27" s="418"/>
      <c r="Q27" s="418"/>
      <c r="R27" s="418"/>
      <c r="S27" s="418"/>
      <c r="T27" s="418"/>
      <c r="U27" s="418"/>
      <c r="V27" s="418"/>
      <c r="W27" s="418"/>
      <c r="X27" s="418"/>
      <c r="Y27" s="418"/>
    </row>
    <row r="28" spans="1:30" ht="14.1" customHeight="1">
      <c r="A28" s="325" t="s">
        <v>55</v>
      </c>
      <c r="B28" s="416">
        <v>63</v>
      </c>
      <c r="C28" s="402" t="s">
        <v>200</v>
      </c>
      <c r="D28" s="329"/>
      <c r="E28" s="376">
        <f>SUM(E21:E27)</f>
        <v>9900</v>
      </c>
      <c r="F28" s="485">
        <f>SUM(F21:F22)</f>
        <v>0</v>
      </c>
      <c r="G28" s="376">
        <f>SUM(G21:G27)</f>
        <v>9900</v>
      </c>
      <c r="H28" s="519"/>
      <c r="I28" s="216"/>
      <c r="J28" s="216"/>
      <c r="K28" s="216"/>
      <c r="L28" s="216"/>
      <c r="M28" s="216"/>
      <c r="R28" s="216"/>
      <c r="Z28" s="260"/>
      <c r="AA28" s="260"/>
      <c r="AB28" s="260"/>
      <c r="AC28" s="260"/>
      <c r="AD28" s="260"/>
    </row>
    <row r="29" spans="1:30" ht="14.1" customHeight="1">
      <c r="A29" s="325" t="s">
        <v>55</v>
      </c>
      <c r="B29" s="397">
        <v>80.103999999999999</v>
      </c>
      <c r="C29" s="359" t="s">
        <v>199</v>
      </c>
      <c r="D29" s="308"/>
      <c r="E29" s="310">
        <f t="shared" ref="E29:F29" si="1">E28</f>
        <v>9900</v>
      </c>
      <c r="F29" s="486">
        <f t="shared" si="1"/>
        <v>0</v>
      </c>
      <c r="G29" s="310">
        <f t="shared" ref="G29:G31" si="2">G28</f>
        <v>9900</v>
      </c>
      <c r="H29" s="481"/>
      <c r="I29" s="216"/>
      <c r="J29" s="216"/>
      <c r="K29" s="216"/>
      <c r="L29" s="216"/>
      <c r="M29" s="216"/>
      <c r="R29" s="216"/>
      <c r="Z29" s="260"/>
      <c r="AA29" s="260"/>
      <c r="AB29" s="260"/>
      <c r="AC29" s="260"/>
      <c r="AD29" s="260"/>
    </row>
    <row r="30" spans="1:30" ht="14.1" customHeight="1">
      <c r="A30" s="325" t="s">
        <v>55</v>
      </c>
      <c r="B30" s="325">
        <v>80</v>
      </c>
      <c r="C30" s="402" t="s">
        <v>49</v>
      </c>
      <c r="D30" s="356"/>
      <c r="E30" s="310">
        <f>E29</f>
        <v>9900</v>
      </c>
      <c r="F30" s="486">
        <f t="shared" ref="F30:F31" si="3">F29</f>
        <v>0</v>
      </c>
      <c r="G30" s="310">
        <f t="shared" si="2"/>
        <v>9900</v>
      </c>
      <c r="H30" s="480"/>
      <c r="I30" s="216"/>
      <c r="J30" s="216"/>
      <c r="K30" s="216"/>
      <c r="L30" s="216"/>
      <c r="M30" s="216"/>
      <c r="R30" s="216"/>
      <c r="Z30" s="260"/>
      <c r="AA30" s="260"/>
      <c r="AB30" s="260"/>
      <c r="AC30" s="260"/>
      <c r="AD30" s="260"/>
    </row>
    <row r="31" spans="1:30" s="360" customFormat="1" ht="14.1" customHeight="1">
      <c r="A31" s="325" t="s">
        <v>55</v>
      </c>
      <c r="B31" s="358">
        <v>3452</v>
      </c>
      <c r="C31" s="359" t="s">
        <v>54</v>
      </c>
      <c r="D31" s="356"/>
      <c r="E31" s="307">
        <f>E30</f>
        <v>9900</v>
      </c>
      <c r="F31" s="484">
        <f t="shared" si="3"/>
        <v>0</v>
      </c>
      <c r="G31" s="307">
        <f t="shared" si="2"/>
        <v>9900</v>
      </c>
      <c r="H31" s="480"/>
      <c r="I31" s="217"/>
      <c r="J31" s="217"/>
      <c r="K31" s="217"/>
      <c r="L31" s="217"/>
      <c r="M31" s="217"/>
      <c r="N31" s="217"/>
      <c r="O31" s="217"/>
      <c r="P31" s="217"/>
      <c r="Q31" s="217"/>
      <c r="R31" s="217"/>
      <c r="S31" s="217"/>
      <c r="T31" s="217"/>
      <c r="U31" s="217"/>
      <c r="V31" s="217"/>
      <c r="W31" s="217"/>
      <c r="X31" s="217"/>
      <c r="Y31" s="217"/>
    </row>
    <row r="32" spans="1:30" ht="14.1" customHeight="1">
      <c r="A32" s="328" t="s">
        <v>55</v>
      </c>
      <c r="B32" s="328"/>
      <c r="C32" s="361" t="s">
        <v>59</v>
      </c>
      <c r="D32" s="357"/>
      <c r="E32" s="306">
        <f t="shared" ref="E32" si="4">E31</f>
        <v>9900</v>
      </c>
      <c r="F32" s="487">
        <f t="shared" ref="F32:G32" si="5">F31</f>
        <v>0</v>
      </c>
      <c r="G32" s="306">
        <f t="shared" si="5"/>
        <v>9900</v>
      </c>
      <c r="H32" s="480"/>
      <c r="I32" s="217"/>
      <c r="J32" s="217"/>
      <c r="K32" s="217"/>
      <c r="L32" s="217"/>
      <c r="M32" s="217"/>
      <c r="N32" s="217"/>
      <c r="O32" s="217"/>
      <c r="P32" s="217"/>
      <c r="Q32" s="217"/>
      <c r="R32" s="217"/>
      <c r="S32" s="217"/>
      <c r="T32" s="217"/>
      <c r="U32" s="217"/>
      <c r="V32" s="217"/>
      <c r="W32" s="217"/>
      <c r="X32" s="217"/>
      <c r="Y32" s="217"/>
      <c r="Z32" s="360"/>
      <c r="AA32" s="360"/>
      <c r="AB32" s="360"/>
      <c r="AC32" s="260"/>
      <c r="AD32" s="260"/>
    </row>
    <row r="33" spans="1:30">
      <c r="A33" s="325"/>
      <c r="B33" s="325"/>
      <c r="C33" s="359"/>
      <c r="D33" s="356"/>
      <c r="E33" s="356"/>
      <c r="F33" s="484"/>
      <c r="G33" s="356"/>
      <c r="H33" s="480"/>
      <c r="I33" s="217"/>
      <c r="J33" s="217"/>
      <c r="K33" s="217"/>
      <c r="L33" s="217"/>
      <c r="M33" s="217"/>
      <c r="N33" s="217"/>
      <c r="O33" s="217"/>
      <c r="P33" s="217"/>
      <c r="Q33" s="217"/>
      <c r="R33" s="217"/>
      <c r="S33" s="217"/>
      <c r="T33" s="217"/>
      <c r="U33" s="217"/>
      <c r="V33" s="217"/>
      <c r="W33" s="217"/>
      <c r="X33" s="217"/>
      <c r="Y33" s="217"/>
      <c r="Z33" s="360"/>
      <c r="AA33" s="360"/>
      <c r="AB33" s="360"/>
      <c r="AC33" s="260"/>
      <c r="AD33" s="260"/>
    </row>
    <row r="34" spans="1:30" ht="13.95" customHeight="1">
      <c r="A34" s="325"/>
      <c r="B34" s="325"/>
      <c r="C34" s="359" t="s">
        <v>18</v>
      </c>
      <c r="D34" s="356"/>
      <c r="E34" s="356"/>
      <c r="F34" s="484"/>
      <c r="G34" s="356"/>
      <c r="H34" s="480"/>
      <c r="I34" s="217"/>
      <c r="J34" s="217"/>
      <c r="K34" s="217"/>
      <c r="L34" s="217"/>
      <c r="M34" s="217"/>
      <c r="N34" s="217"/>
      <c r="O34" s="217"/>
      <c r="P34" s="217"/>
      <c r="Q34" s="217"/>
      <c r="R34" s="217"/>
      <c r="S34" s="217"/>
      <c r="T34" s="217"/>
      <c r="U34" s="217"/>
      <c r="V34" s="217"/>
      <c r="W34" s="217"/>
      <c r="X34" s="217"/>
      <c r="Y34" s="217"/>
      <c r="Z34" s="360"/>
      <c r="AA34" s="360"/>
      <c r="AB34" s="360"/>
      <c r="AC34" s="260"/>
      <c r="AD34" s="260"/>
    </row>
    <row r="35" spans="1:30" ht="13.95" customHeight="1">
      <c r="A35" s="325" t="s">
        <v>60</v>
      </c>
      <c r="B35" s="358">
        <v>5452</v>
      </c>
      <c r="C35" s="359" t="s">
        <v>31</v>
      </c>
      <c r="D35" s="356"/>
      <c r="E35" s="356"/>
      <c r="F35" s="484"/>
      <c r="G35" s="356"/>
      <c r="H35" s="480"/>
      <c r="I35" s="216"/>
      <c r="J35" s="216"/>
      <c r="K35" s="216"/>
      <c r="L35" s="216"/>
      <c r="M35" s="216"/>
      <c r="R35" s="216"/>
      <c r="Z35" s="260"/>
      <c r="AA35" s="260"/>
      <c r="AB35" s="260"/>
      <c r="AC35" s="260"/>
      <c r="AD35" s="260"/>
    </row>
    <row r="36" spans="1:30" ht="13.95" customHeight="1">
      <c r="A36" s="325"/>
      <c r="B36" s="406">
        <v>1</v>
      </c>
      <c r="C36" s="402" t="s">
        <v>95</v>
      </c>
      <c r="D36" s="415"/>
      <c r="E36" s="415"/>
      <c r="F36" s="488"/>
      <c r="G36" s="415"/>
      <c r="H36" s="521"/>
      <c r="I36" s="216"/>
      <c r="J36" s="216"/>
      <c r="K36" s="216"/>
      <c r="L36" s="216"/>
      <c r="M36" s="216"/>
      <c r="R36" s="216"/>
      <c r="Z36" s="260"/>
      <c r="AA36" s="260"/>
      <c r="AB36" s="260"/>
      <c r="AC36" s="260"/>
      <c r="AD36" s="260"/>
    </row>
    <row r="37" spans="1:30" s="259" customFormat="1" ht="13.95" customHeight="1">
      <c r="A37" s="405"/>
      <c r="B37" s="397">
        <v>1.101</v>
      </c>
      <c r="C37" s="359" t="s">
        <v>99</v>
      </c>
      <c r="D37" s="415"/>
      <c r="E37" s="415"/>
      <c r="F37" s="488"/>
      <c r="G37" s="415"/>
      <c r="H37" s="521"/>
      <c r="I37" s="218"/>
      <c r="J37" s="218"/>
      <c r="K37" s="218"/>
      <c r="L37" s="218"/>
      <c r="M37" s="218"/>
      <c r="N37" s="218"/>
      <c r="O37" s="218"/>
      <c r="P37" s="218"/>
      <c r="Q37" s="218"/>
      <c r="R37" s="218"/>
      <c r="S37" s="218"/>
      <c r="T37" s="218"/>
      <c r="U37" s="218"/>
      <c r="V37" s="218"/>
      <c r="W37" s="218"/>
      <c r="X37" s="218"/>
      <c r="Y37" s="218"/>
    </row>
    <row r="38" spans="1:30" s="414" customFormat="1" ht="26.4">
      <c r="A38" s="405"/>
      <c r="B38" s="406">
        <v>50</v>
      </c>
      <c r="C38" s="402" t="s">
        <v>150</v>
      </c>
      <c r="D38" s="329"/>
      <c r="E38" s="401"/>
      <c r="F38" s="483"/>
      <c r="G38" s="401"/>
      <c r="H38" s="518"/>
      <c r="I38" s="413"/>
      <c r="J38" s="413"/>
      <c r="K38" s="413"/>
      <c r="L38" s="413"/>
      <c r="M38" s="413"/>
      <c r="N38" s="413"/>
      <c r="O38" s="413"/>
      <c r="P38" s="413"/>
      <c r="Q38" s="413"/>
      <c r="R38" s="413"/>
      <c r="S38" s="413"/>
      <c r="T38" s="413"/>
      <c r="U38" s="413"/>
      <c r="V38" s="413"/>
      <c r="W38" s="413"/>
      <c r="X38" s="413"/>
      <c r="Y38" s="413"/>
    </row>
    <row r="39" spans="1:30" s="414" customFormat="1" ht="13.95" customHeight="1">
      <c r="A39" s="405"/>
      <c r="B39" s="406">
        <v>81</v>
      </c>
      <c r="C39" s="402" t="s">
        <v>100</v>
      </c>
      <c r="D39" s="329"/>
      <c r="E39" s="401"/>
      <c r="F39" s="483"/>
      <c r="G39" s="401"/>
      <c r="H39" s="518"/>
      <c r="I39" s="413"/>
      <c r="J39" s="413"/>
      <c r="K39" s="413"/>
      <c r="L39" s="413"/>
      <c r="M39" s="413"/>
      <c r="N39" s="413"/>
      <c r="O39" s="413"/>
      <c r="P39" s="413"/>
      <c r="Q39" s="413"/>
      <c r="R39" s="413"/>
      <c r="S39" s="413"/>
      <c r="T39" s="413"/>
      <c r="U39" s="413"/>
      <c r="V39" s="413"/>
      <c r="W39" s="413"/>
      <c r="X39" s="413"/>
      <c r="Y39" s="413"/>
    </row>
    <row r="40" spans="1:30" s="259" customFormat="1" ht="40.200000000000003" customHeight="1">
      <c r="A40" s="373" t="s">
        <v>221</v>
      </c>
      <c r="B40" s="407" t="s">
        <v>235</v>
      </c>
      <c r="C40" s="374" t="s">
        <v>236</v>
      </c>
      <c r="D40" s="308"/>
      <c r="E40" s="310">
        <v>8928</v>
      </c>
      <c r="F40" s="486">
        <v>0</v>
      </c>
      <c r="G40" s="307">
        <f t="shared" ref="G40" si="6">SUM(E40:F40)</f>
        <v>8928</v>
      </c>
      <c r="H40" s="520" t="s">
        <v>234</v>
      </c>
      <c r="I40" s="216" t="s">
        <v>39</v>
      </c>
      <c r="J40" s="216" t="s">
        <v>262</v>
      </c>
      <c r="K40" s="216" t="s">
        <v>263</v>
      </c>
      <c r="L40" s="216">
        <v>100</v>
      </c>
      <c r="M40" s="216" t="s">
        <v>264</v>
      </c>
      <c r="N40" s="218"/>
      <c r="O40" s="218"/>
      <c r="P40" s="218"/>
      <c r="Q40" s="218"/>
      <c r="R40" s="218"/>
      <c r="S40" s="218"/>
      <c r="T40" s="218"/>
      <c r="U40" s="218"/>
      <c r="V40" s="218"/>
      <c r="W40" s="218"/>
      <c r="X40" s="218"/>
      <c r="Y40" s="218"/>
    </row>
    <row r="41" spans="1:30" s="259" customFormat="1" ht="13.95" customHeight="1">
      <c r="A41" s="405" t="s">
        <v>55</v>
      </c>
      <c r="B41" s="406">
        <v>81</v>
      </c>
      <c r="C41" s="402" t="s">
        <v>100</v>
      </c>
      <c r="D41" s="329"/>
      <c r="E41" s="376">
        <f>SUM(E40:E40)</f>
        <v>8928</v>
      </c>
      <c r="F41" s="485">
        <f>SUM(F40:F40)</f>
        <v>0</v>
      </c>
      <c r="G41" s="376">
        <f>SUM(G40:G40)</f>
        <v>8928</v>
      </c>
      <c r="H41" s="519"/>
      <c r="I41" s="218"/>
      <c r="J41" s="218"/>
      <c r="K41" s="218"/>
      <c r="L41" s="218"/>
      <c r="M41" s="218"/>
      <c r="N41" s="218"/>
      <c r="O41" s="218"/>
      <c r="P41" s="218"/>
      <c r="Q41" s="218"/>
      <c r="R41" s="218"/>
      <c r="S41" s="218"/>
      <c r="T41" s="218"/>
      <c r="U41" s="218"/>
      <c r="V41" s="218"/>
      <c r="W41" s="218"/>
      <c r="X41" s="218"/>
      <c r="Y41" s="218"/>
    </row>
    <row r="42" spans="1:30" s="259" customFormat="1" ht="30" customHeight="1">
      <c r="A42" s="405" t="s">
        <v>55</v>
      </c>
      <c r="B42" s="406">
        <v>50</v>
      </c>
      <c r="C42" s="402" t="s">
        <v>150</v>
      </c>
      <c r="D42" s="329"/>
      <c r="E42" s="338">
        <f>E41</f>
        <v>8928</v>
      </c>
      <c r="F42" s="489">
        <f t="shared" ref="F42:G42" si="7">F41</f>
        <v>0</v>
      </c>
      <c r="G42" s="338">
        <f t="shared" si="7"/>
        <v>8928</v>
      </c>
      <c r="H42" s="519"/>
      <c r="I42" s="218"/>
      <c r="J42" s="218"/>
      <c r="K42" s="218"/>
      <c r="L42" s="218"/>
      <c r="M42" s="218"/>
      <c r="N42" s="218"/>
      <c r="O42" s="218"/>
      <c r="P42" s="218"/>
      <c r="Q42" s="218"/>
      <c r="R42" s="218"/>
      <c r="S42" s="218"/>
      <c r="T42" s="218"/>
      <c r="U42" s="218"/>
      <c r="V42" s="218"/>
      <c r="W42" s="218"/>
      <c r="X42" s="218"/>
      <c r="Y42" s="218"/>
    </row>
    <row r="43" spans="1:30" s="259" customFormat="1">
      <c r="A43" s="405" t="s">
        <v>55</v>
      </c>
      <c r="B43" s="397">
        <v>1.101</v>
      </c>
      <c r="C43" s="359" t="s">
        <v>99</v>
      </c>
      <c r="D43" s="329"/>
      <c r="E43" s="412">
        <f>SUM(E42,)</f>
        <v>8928</v>
      </c>
      <c r="F43" s="489">
        <f t="shared" ref="F43:G43" si="8">SUM(F42,)</f>
        <v>0</v>
      </c>
      <c r="G43" s="412">
        <f t="shared" si="8"/>
        <v>8928</v>
      </c>
      <c r="H43" s="518"/>
      <c r="I43" s="218"/>
      <c r="J43" s="218"/>
      <c r="K43" s="218"/>
      <c r="L43" s="218"/>
      <c r="M43" s="218"/>
      <c r="N43" s="218"/>
      <c r="O43" s="218"/>
      <c r="P43" s="218"/>
      <c r="Q43" s="218"/>
      <c r="R43" s="218"/>
      <c r="S43" s="218"/>
      <c r="T43" s="218"/>
      <c r="U43" s="218"/>
      <c r="V43" s="218"/>
      <c r="W43" s="218"/>
      <c r="X43" s="218"/>
      <c r="Y43" s="218"/>
    </row>
    <row r="44" spans="1:30" s="259" customFormat="1" ht="10.199999999999999" customHeight="1">
      <c r="A44" s="405"/>
      <c r="B44" s="411"/>
      <c r="C44" s="359"/>
      <c r="D44" s="401"/>
      <c r="E44" s="401"/>
      <c r="F44" s="483"/>
      <c r="G44" s="356"/>
      <c r="H44" s="480"/>
      <c r="I44" s="218"/>
      <c r="J44" s="218"/>
      <c r="K44" s="218"/>
      <c r="L44" s="218"/>
      <c r="M44" s="218"/>
      <c r="N44" s="218"/>
      <c r="O44" s="218"/>
      <c r="P44" s="218"/>
      <c r="Q44" s="218"/>
      <c r="R44" s="218"/>
      <c r="S44" s="218"/>
      <c r="T44" s="218"/>
      <c r="U44" s="218"/>
      <c r="V44" s="218"/>
      <c r="W44" s="218"/>
      <c r="X44" s="218"/>
      <c r="Y44" s="218"/>
    </row>
    <row r="45" spans="1:30" s="259" customFormat="1" ht="15.6" customHeight="1">
      <c r="A45" s="405"/>
      <c r="B45" s="397">
        <v>1.1020000000000001</v>
      </c>
      <c r="C45" s="375" t="s">
        <v>198</v>
      </c>
      <c r="D45" s="491"/>
      <c r="E45" s="410"/>
      <c r="F45" s="488"/>
      <c r="G45" s="410"/>
      <c r="H45" s="522"/>
      <c r="I45" s="218"/>
      <c r="J45" s="218"/>
      <c r="K45" s="218"/>
      <c r="L45" s="218"/>
      <c r="M45" s="218"/>
      <c r="N45" s="218"/>
      <c r="O45" s="218"/>
      <c r="P45" s="218"/>
      <c r="Q45" s="218"/>
      <c r="R45" s="218"/>
      <c r="S45" s="218"/>
      <c r="T45" s="218"/>
      <c r="U45" s="218"/>
      <c r="V45" s="218"/>
      <c r="W45" s="218"/>
      <c r="X45" s="218"/>
      <c r="Y45" s="218"/>
    </row>
    <row r="46" spans="1:30" s="259" customFormat="1" ht="13.95" customHeight="1">
      <c r="A46" s="405"/>
      <c r="B46" s="406">
        <v>61</v>
      </c>
      <c r="C46" s="374" t="s">
        <v>51</v>
      </c>
      <c r="D46" s="491"/>
      <c r="E46" s="410"/>
      <c r="F46" s="488"/>
      <c r="G46" s="410"/>
      <c r="H46" s="522"/>
      <c r="I46" s="218"/>
      <c r="J46" s="218"/>
      <c r="K46" s="218"/>
      <c r="L46" s="218"/>
      <c r="M46" s="218"/>
      <c r="N46" s="218"/>
      <c r="O46" s="218"/>
      <c r="P46" s="218"/>
      <c r="Q46" s="218"/>
      <c r="R46" s="218"/>
      <c r="S46" s="218"/>
      <c r="T46" s="218"/>
      <c r="U46" s="218"/>
      <c r="V46" s="218"/>
      <c r="W46" s="218"/>
      <c r="X46" s="218"/>
      <c r="Y46" s="218"/>
    </row>
    <row r="47" spans="1:30" s="259" customFormat="1" ht="26.25" customHeight="1">
      <c r="A47" s="405"/>
      <c r="B47" s="407" t="s">
        <v>192</v>
      </c>
      <c r="C47" s="374" t="s">
        <v>206</v>
      </c>
      <c r="D47" s="308"/>
      <c r="E47" s="307">
        <v>150000</v>
      </c>
      <c r="F47" s="484">
        <v>0</v>
      </c>
      <c r="G47" s="307">
        <f>SUM(E47:F47)</f>
        <v>150000</v>
      </c>
      <c r="H47" s="523" t="s">
        <v>247</v>
      </c>
      <c r="I47" s="391" t="s">
        <v>113</v>
      </c>
      <c r="J47" s="391" t="s">
        <v>110</v>
      </c>
      <c r="K47" s="409" t="s">
        <v>207</v>
      </c>
      <c r="L47" s="391">
        <v>100</v>
      </c>
      <c r="M47" s="408">
        <v>4011002023</v>
      </c>
      <c r="N47" s="218"/>
      <c r="O47" s="218"/>
      <c r="P47" s="218"/>
      <c r="Q47" s="218"/>
      <c r="R47" s="218"/>
      <c r="S47" s="218" t="s">
        <v>101</v>
      </c>
      <c r="T47" s="218" t="s">
        <v>101</v>
      </c>
      <c r="U47" s="218" t="s">
        <v>101</v>
      </c>
      <c r="V47" s="218" t="s">
        <v>101</v>
      </c>
      <c r="W47" s="218" t="s">
        <v>101</v>
      </c>
      <c r="X47" s="218" t="s">
        <v>101</v>
      </c>
      <c r="Y47" s="218" t="s">
        <v>101</v>
      </c>
      <c r="Z47" s="259" t="s">
        <v>101</v>
      </c>
      <c r="AA47" s="259" t="s">
        <v>101</v>
      </c>
      <c r="AB47" s="259" t="s">
        <v>101</v>
      </c>
    </row>
    <row r="48" spans="1:30" s="259" customFormat="1" ht="14.1" customHeight="1">
      <c r="A48" s="405" t="s">
        <v>55</v>
      </c>
      <c r="B48" s="406">
        <v>61</v>
      </c>
      <c r="C48" s="374" t="s">
        <v>51</v>
      </c>
      <c r="D48" s="308"/>
      <c r="E48" s="306">
        <f>SUM(E47:E47)</f>
        <v>150000</v>
      </c>
      <c r="F48" s="487">
        <f>SUM(F47:F47)</f>
        <v>0</v>
      </c>
      <c r="G48" s="306">
        <f>SUM(G47:G47)</f>
        <v>150000</v>
      </c>
      <c r="H48" s="481"/>
      <c r="I48" s="218"/>
      <c r="J48" s="218"/>
      <c r="K48" s="218"/>
      <c r="L48" s="218"/>
      <c r="M48" s="218"/>
      <c r="N48" s="218"/>
      <c r="O48" s="218"/>
      <c r="P48" s="218"/>
      <c r="Q48" s="218"/>
      <c r="R48" s="218"/>
      <c r="S48" s="218"/>
      <c r="T48" s="218"/>
      <c r="U48" s="218"/>
      <c r="V48" s="218"/>
      <c r="W48" s="218"/>
      <c r="X48" s="218"/>
      <c r="Y48" s="218"/>
    </row>
    <row r="49" spans="1:30" s="259" customFormat="1" ht="14.1" customHeight="1">
      <c r="A49" s="405" t="s">
        <v>55</v>
      </c>
      <c r="B49" s="397">
        <v>1.1020000000000001</v>
      </c>
      <c r="C49" s="375" t="s">
        <v>198</v>
      </c>
      <c r="D49" s="308"/>
      <c r="E49" s="306">
        <f>E48</f>
        <v>150000</v>
      </c>
      <c r="F49" s="487">
        <f t="shared" ref="F49:G49" si="9">F48</f>
        <v>0</v>
      </c>
      <c r="G49" s="306">
        <f t="shared" si="9"/>
        <v>150000</v>
      </c>
      <c r="H49" s="481"/>
      <c r="I49" s="218"/>
      <c r="J49" s="218"/>
      <c r="K49" s="218"/>
      <c r="L49" s="218"/>
      <c r="M49" s="218"/>
      <c r="N49" s="218"/>
      <c r="O49" s="218"/>
      <c r="P49" s="218"/>
      <c r="Q49" s="218"/>
      <c r="R49" s="218"/>
      <c r="S49" s="218"/>
      <c r="T49" s="218"/>
      <c r="U49" s="218"/>
      <c r="V49" s="218"/>
      <c r="W49" s="218"/>
      <c r="X49" s="218"/>
      <c r="Y49" s="218"/>
    </row>
    <row r="50" spans="1:30">
      <c r="A50" s="405" t="s">
        <v>55</v>
      </c>
      <c r="B50" s="492">
        <v>1</v>
      </c>
      <c r="C50" s="374" t="s">
        <v>95</v>
      </c>
      <c r="D50" s="308"/>
      <c r="E50" s="304">
        <f>E49+E43</f>
        <v>158928</v>
      </c>
      <c r="F50" s="490">
        <f>F49+F43</f>
        <v>0</v>
      </c>
      <c r="G50" s="304">
        <f>G49+G43</f>
        <v>158928</v>
      </c>
      <c r="H50" s="482"/>
      <c r="I50" s="216"/>
      <c r="J50" s="216"/>
      <c r="K50" s="216"/>
      <c r="L50" s="216"/>
      <c r="M50" s="216"/>
      <c r="R50" s="216"/>
      <c r="Z50" s="260"/>
      <c r="AA50" s="260"/>
      <c r="AB50" s="260"/>
      <c r="AC50" s="260"/>
      <c r="AD50" s="260"/>
    </row>
    <row r="51" spans="1:30" s="259" customFormat="1">
      <c r="A51" s="404" t="s">
        <v>55</v>
      </c>
      <c r="B51" s="403">
        <v>5452</v>
      </c>
      <c r="C51" s="354" t="s">
        <v>31</v>
      </c>
      <c r="D51" s="309"/>
      <c r="E51" s="306">
        <f t="shared" ref="E51:G52" si="10">E50</f>
        <v>158928</v>
      </c>
      <c r="F51" s="487">
        <f t="shared" si="10"/>
        <v>0</v>
      </c>
      <c r="G51" s="306">
        <f t="shared" si="10"/>
        <v>158928</v>
      </c>
      <c r="H51" s="481"/>
      <c r="I51" s="218"/>
      <c r="J51" s="218"/>
      <c r="K51" s="218"/>
      <c r="L51" s="218"/>
      <c r="M51" s="218"/>
      <c r="N51" s="218"/>
      <c r="O51" s="218"/>
      <c r="P51" s="218"/>
      <c r="Q51" s="218"/>
      <c r="R51" s="218"/>
      <c r="S51" s="218"/>
      <c r="T51" s="218"/>
      <c r="U51" s="218"/>
      <c r="V51" s="218"/>
      <c r="W51" s="218"/>
      <c r="X51" s="218"/>
      <c r="Y51" s="218"/>
    </row>
    <row r="52" spans="1:30" s="259" customFormat="1">
      <c r="A52" s="328" t="s">
        <v>55</v>
      </c>
      <c r="B52" s="328"/>
      <c r="C52" s="361" t="s">
        <v>18</v>
      </c>
      <c r="D52" s="308"/>
      <c r="E52" s="307">
        <f t="shared" si="10"/>
        <v>158928</v>
      </c>
      <c r="F52" s="484">
        <f t="shared" si="10"/>
        <v>0</v>
      </c>
      <c r="G52" s="307">
        <f t="shared" si="10"/>
        <v>158928</v>
      </c>
      <c r="H52" s="481"/>
      <c r="I52" s="218"/>
      <c r="J52" s="218"/>
      <c r="K52" s="218"/>
      <c r="L52" s="218"/>
      <c r="M52" s="218"/>
      <c r="N52" s="218"/>
      <c r="O52" s="218"/>
      <c r="P52" s="218"/>
      <c r="Q52" s="218"/>
      <c r="R52" s="218"/>
      <c r="S52" s="218"/>
      <c r="T52" s="218"/>
      <c r="U52" s="218"/>
      <c r="V52" s="218"/>
      <c r="W52" s="218"/>
      <c r="X52" s="218"/>
      <c r="Y52" s="218"/>
    </row>
    <row r="53" spans="1:30">
      <c r="A53" s="328" t="s">
        <v>55</v>
      </c>
      <c r="B53" s="328"/>
      <c r="C53" s="361" t="s">
        <v>56</v>
      </c>
      <c r="D53" s="357"/>
      <c r="E53" s="306">
        <f>E52+E32</f>
        <v>168828</v>
      </c>
      <c r="F53" s="487">
        <f>F52+F32</f>
        <v>0</v>
      </c>
      <c r="G53" s="357">
        <f>G52+G32</f>
        <v>168828</v>
      </c>
      <c r="H53" s="480"/>
      <c r="I53" s="216"/>
      <c r="J53" s="216"/>
      <c r="K53" s="216"/>
      <c r="L53" s="216"/>
      <c r="M53" s="216"/>
      <c r="R53" s="216"/>
      <c r="Z53" s="260"/>
      <c r="AA53" s="260"/>
      <c r="AB53" s="260"/>
      <c r="AC53" s="260"/>
      <c r="AD53" s="260"/>
    </row>
    <row r="54" spans="1:30">
      <c r="A54" s="511" t="s">
        <v>251</v>
      </c>
      <c r="B54" s="511"/>
      <c r="C54" s="511"/>
      <c r="D54" s="511"/>
      <c r="E54" s="511"/>
      <c r="F54" s="511"/>
      <c r="G54" s="511"/>
      <c r="H54" s="478"/>
      <c r="I54" s="396"/>
      <c r="J54" s="396"/>
      <c r="K54" s="396"/>
      <c r="L54" s="396"/>
      <c r="M54" s="396"/>
      <c r="N54" s="217"/>
      <c r="R54" s="216"/>
    </row>
    <row r="55" spans="1:30" ht="15.6" customHeight="1">
      <c r="A55" s="1518" t="s">
        <v>220</v>
      </c>
      <c r="B55" s="1518"/>
      <c r="C55" s="1518"/>
      <c r="D55" s="396"/>
      <c r="E55" s="396"/>
      <c r="F55" s="396"/>
      <c r="G55" s="396"/>
      <c r="H55" s="478"/>
      <c r="I55" s="401"/>
      <c r="J55" s="396"/>
      <c r="K55" s="396"/>
      <c r="L55" s="396"/>
      <c r="M55" s="396"/>
      <c r="N55" s="217"/>
      <c r="R55" s="216"/>
      <c r="W55" s="260"/>
      <c r="X55" s="260"/>
      <c r="Y55" s="260"/>
      <c r="Z55" s="260"/>
      <c r="AA55" s="260"/>
      <c r="AB55" s="260"/>
      <c r="AC55" s="260"/>
      <c r="AD55" s="260"/>
    </row>
    <row r="56" spans="1:30">
      <c r="A56" s="473" t="s">
        <v>242</v>
      </c>
      <c r="B56" s="493" t="s">
        <v>250</v>
      </c>
      <c r="C56" s="474"/>
      <c r="D56" s="396"/>
      <c r="E56" s="396"/>
      <c r="F56" s="396"/>
      <c r="G56" s="396"/>
      <c r="H56" s="478"/>
      <c r="I56" s="401"/>
      <c r="J56" s="396"/>
      <c r="K56" s="396"/>
      <c r="L56" s="396"/>
      <c r="M56" s="396"/>
      <c r="N56" s="217"/>
      <c r="R56" s="216"/>
      <c r="W56" s="260"/>
      <c r="X56" s="260"/>
      <c r="Y56" s="260"/>
      <c r="Z56" s="260"/>
      <c r="AA56" s="260"/>
      <c r="AB56" s="260"/>
      <c r="AC56" s="260"/>
      <c r="AD56" s="260"/>
    </row>
    <row r="57" spans="1:30" ht="14.4" customHeight="1">
      <c r="A57" s="473" t="s">
        <v>243</v>
      </c>
      <c r="B57" s="1518" t="s">
        <v>237</v>
      </c>
      <c r="C57" s="1518"/>
      <c r="D57" s="1518"/>
      <c r="E57" s="1518"/>
      <c r="F57" s="1518"/>
      <c r="G57" s="1518"/>
      <c r="H57" s="478"/>
      <c r="I57" s="401"/>
      <c r="J57" s="396"/>
      <c r="K57" s="396"/>
      <c r="L57" s="396"/>
      <c r="M57" s="396"/>
      <c r="N57" s="217"/>
      <c r="R57" s="216"/>
      <c r="W57" s="260"/>
      <c r="X57" s="260"/>
      <c r="Y57" s="260"/>
      <c r="Z57" s="260"/>
      <c r="AA57" s="260"/>
      <c r="AB57" s="260"/>
      <c r="AC57" s="260"/>
      <c r="AD57" s="260"/>
    </row>
    <row r="58" spans="1:30" ht="14.4" customHeight="1">
      <c r="A58" s="494" t="s">
        <v>223</v>
      </c>
      <c r="B58" s="1519" t="s">
        <v>229</v>
      </c>
      <c r="C58" s="1519"/>
      <c r="D58" s="1519"/>
      <c r="E58" s="1519"/>
      <c r="F58" s="1519"/>
      <c r="G58" s="1519"/>
      <c r="H58" s="1519"/>
      <c r="I58" s="396"/>
      <c r="J58" s="396"/>
      <c r="K58" s="396"/>
      <c r="L58" s="396"/>
      <c r="M58" s="396"/>
      <c r="N58" s="217"/>
      <c r="R58" s="216"/>
      <c r="W58" s="260"/>
      <c r="X58" s="260"/>
      <c r="Y58" s="260"/>
      <c r="Z58" s="260"/>
      <c r="AA58" s="260"/>
      <c r="AB58" s="260"/>
      <c r="AC58" s="260"/>
      <c r="AD58" s="260"/>
    </row>
    <row r="59" spans="1:30">
      <c r="A59" s="494" t="s">
        <v>244</v>
      </c>
      <c r="B59" s="495" t="s">
        <v>246</v>
      </c>
      <c r="C59" s="475"/>
      <c r="D59" s="475"/>
      <c r="E59" s="475"/>
      <c r="F59" s="475"/>
      <c r="G59" s="475"/>
      <c r="H59" s="494"/>
      <c r="I59" s="396"/>
      <c r="J59" s="396"/>
      <c r="K59" s="396"/>
      <c r="L59" s="396"/>
      <c r="M59" s="396"/>
      <c r="N59" s="217"/>
      <c r="R59" s="216"/>
      <c r="W59" s="260"/>
      <c r="X59" s="260"/>
      <c r="Y59" s="260"/>
      <c r="Z59" s="260"/>
      <c r="AA59" s="260"/>
      <c r="AB59" s="260"/>
      <c r="AC59" s="260"/>
      <c r="AD59" s="260"/>
    </row>
    <row r="60" spans="1:30">
      <c r="A60" s="494" t="s">
        <v>245</v>
      </c>
      <c r="B60" s="495" t="s">
        <v>252</v>
      </c>
      <c r="C60" s="475"/>
      <c r="D60" s="475"/>
      <c r="E60" s="475"/>
      <c r="F60" s="475"/>
      <c r="G60" s="475"/>
      <c r="H60" s="494"/>
      <c r="I60" s="396"/>
      <c r="J60" s="396"/>
      <c r="K60" s="396"/>
      <c r="L60" s="396"/>
      <c r="M60" s="396"/>
      <c r="N60" s="217"/>
      <c r="R60" s="216"/>
      <c r="W60" s="260"/>
      <c r="X60" s="260"/>
      <c r="Y60" s="260"/>
      <c r="Z60" s="260"/>
      <c r="AA60" s="260"/>
      <c r="AB60" s="260"/>
      <c r="AC60" s="260"/>
      <c r="AD60" s="260"/>
    </row>
    <row r="61" spans="1:30" ht="15" customHeight="1">
      <c r="A61" s="494" t="s">
        <v>247</v>
      </c>
      <c r="B61" s="495" t="s">
        <v>248</v>
      </c>
      <c r="C61" s="475"/>
      <c r="D61" s="475"/>
      <c r="E61" s="475"/>
      <c r="F61" s="475"/>
      <c r="G61" s="475"/>
      <c r="H61" s="494"/>
      <c r="I61" s="396"/>
      <c r="J61" s="396"/>
      <c r="K61" s="396"/>
      <c r="L61" s="396"/>
      <c r="M61" s="396"/>
      <c r="N61" s="217"/>
      <c r="R61" s="216"/>
      <c r="W61" s="260"/>
      <c r="X61" s="260"/>
      <c r="Y61" s="260"/>
      <c r="Z61" s="260"/>
      <c r="AA61" s="260"/>
      <c r="AB61" s="260"/>
      <c r="AC61" s="260"/>
      <c r="AD61" s="260"/>
    </row>
    <row r="62" spans="1:30">
      <c r="A62" s="400"/>
      <c r="B62" s="399"/>
      <c r="C62" s="398"/>
      <c r="D62" s="219" t="s">
        <v>65</v>
      </c>
      <c r="E62" s="220" t="s">
        <v>66</v>
      </c>
      <c r="F62" s="219" t="s">
        <v>58</v>
      </c>
      <c r="G62" s="220" t="s">
        <v>116</v>
      </c>
      <c r="H62" s="460"/>
      <c r="I62" s="396"/>
      <c r="J62" s="396"/>
      <c r="K62" s="396"/>
      <c r="L62" s="396"/>
      <c r="M62" s="396"/>
      <c r="N62" s="217"/>
      <c r="R62" s="216"/>
      <c r="W62" s="260"/>
      <c r="X62" s="260"/>
      <c r="Y62" s="260"/>
      <c r="Z62" s="260"/>
      <c r="AA62" s="260"/>
      <c r="AB62" s="260"/>
      <c r="AC62" s="260"/>
      <c r="AD62" s="260"/>
    </row>
    <row r="63" spans="1:30">
      <c r="A63" s="400"/>
      <c r="B63" s="399"/>
      <c r="C63" s="398"/>
      <c r="D63" s="396">
        <f>E47+E25+E21+E22+E26+E27</f>
        <v>156600</v>
      </c>
      <c r="E63" s="396">
        <f>E42+E24+E23</f>
        <v>12228</v>
      </c>
      <c r="F63" s="396"/>
      <c r="G63" s="396">
        <f>F63+E63+D63</f>
        <v>168828</v>
      </c>
      <c r="H63" s="478"/>
      <c r="I63" s="396"/>
      <c r="J63" s="396"/>
      <c r="K63" s="396"/>
      <c r="L63" s="396"/>
      <c r="M63" s="396"/>
      <c r="N63" s="217"/>
      <c r="R63" s="216"/>
      <c r="W63" s="260"/>
      <c r="X63" s="260"/>
      <c r="Y63" s="260"/>
      <c r="Z63" s="260"/>
      <c r="AA63" s="260"/>
      <c r="AB63" s="260"/>
      <c r="AC63" s="260"/>
      <c r="AD63" s="260"/>
    </row>
    <row r="64" spans="1:30">
      <c r="A64" s="400"/>
      <c r="B64" s="399"/>
      <c r="C64" s="398"/>
      <c r="D64" s="396"/>
      <c r="E64" s="396"/>
      <c r="F64" s="396"/>
      <c r="G64" s="396"/>
      <c r="H64" s="478"/>
      <c r="I64" s="396"/>
      <c r="J64" s="396"/>
      <c r="K64" s="396"/>
      <c r="L64" s="396"/>
      <c r="M64" s="396"/>
      <c r="N64" s="217"/>
      <c r="R64" s="216"/>
      <c r="W64" s="260"/>
      <c r="X64" s="260"/>
      <c r="Y64" s="260"/>
      <c r="Z64" s="260"/>
      <c r="AA64" s="260"/>
      <c r="AB64" s="260"/>
      <c r="AC64" s="260"/>
      <c r="AD64" s="260"/>
    </row>
    <row r="65" spans="1:30">
      <c r="A65" s="400"/>
      <c r="B65" s="399"/>
      <c r="C65" s="398"/>
      <c r="D65" s="396"/>
      <c r="E65" s="396"/>
      <c r="F65" s="396"/>
      <c r="G65" s="396"/>
      <c r="H65" s="478"/>
      <c r="I65" s="396"/>
      <c r="J65" s="396"/>
      <c r="K65" s="396"/>
      <c r="L65" s="396"/>
      <c r="M65" s="396"/>
      <c r="N65" s="217"/>
      <c r="R65" s="216"/>
      <c r="W65" s="260"/>
      <c r="X65" s="260"/>
      <c r="Y65" s="260"/>
      <c r="Z65" s="260"/>
      <c r="AA65" s="260"/>
      <c r="AB65" s="260"/>
      <c r="AC65" s="260"/>
      <c r="AD65" s="260"/>
    </row>
    <row r="66" spans="1:30">
      <c r="A66" s="400"/>
      <c r="B66" s="399"/>
      <c r="C66" s="398"/>
      <c r="D66" s="396"/>
      <c r="E66" s="396"/>
      <c r="F66" s="396"/>
      <c r="G66" s="396"/>
      <c r="H66" s="478"/>
      <c r="I66" s="396"/>
      <c r="J66" s="396"/>
      <c r="K66" s="396"/>
      <c r="L66" s="396"/>
      <c r="M66" s="396"/>
      <c r="N66" s="217"/>
      <c r="R66" s="216"/>
      <c r="W66" s="260"/>
      <c r="X66" s="260"/>
      <c r="Y66" s="260"/>
      <c r="Z66" s="260"/>
      <c r="AA66" s="260"/>
      <c r="AB66" s="260"/>
      <c r="AC66" s="260"/>
      <c r="AD66" s="260"/>
    </row>
    <row r="67" spans="1:30">
      <c r="A67" s="400"/>
      <c r="B67" s="399"/>
      <c r="C67" s="398"/>
      <c r="D67" s="396"/>
      <c r="E67" s="396"/>
      <c r="F67" s="396"/>
      <c r="G67" s="396"/>
      <c r="H67" s="478"/>
      <c r="I67" s="396"/>
      <c r="J67" s="396"/>
      <c r="K67" s="396"/>
      <c r="L67" s="396"/>
      <c r="M67" s="396"/>
      <c r="N67" s="217"/>
      <c r="R67" s="216"/>
      <c r="W67" s="260"/>
      <c r="X67" s="260"/>
      <c r="Y67" s="260"/>
      <c r="Z67" s="260"/>
      <c r="AA67" s="260"/>
      <c r="AB67" s="260"/>
      <c r="AC67" s="260"/>
      <c r="AD67" s="260"/>
    </row>
    <row r="68" spans="1:30">
      <c r="A68" s="325"/>
      <c r="B68" s="397"/>
      <c r="C68" s="377"/>
      <c r="D68" s="396"/>
      <c r="E68" s="396"/>
      <c r="F68" s="396"/>
      <c r="G68" s="396"/>
      <c r="H68" s="478"/>
      <c r="I68" s="396"/>
      <c r="J68" s="396"/>
      <c r="K68" s="396"/>
      <c r="L68" s="396"/>
      <c r="M68" s="396"/>
      <c r="N68" s="217"/>
      <c r="R68" s="216"/>
      <c r="W68" s="260"/>
      <c r="X68" s="260"/>
      <c r="Y68" s="260"/>
      <c r="Z68" s="260"/>
      <c r="AA68" s="260"/>
      <c r="AB68" s="260"/>
      <c r="AC68" s="260"/>
      <c r="AD68" s="260"/>
    </row>
    <row r="69" spans="1:30">
      <c r="A69" s="325"/>
      <c r="B69" s="325"/>
      <c r="C69" s="436"/>
      <c r="D69" s="396"/>
      <c r="E69" s="396"/>
      <c r="F69" s="396"/>
      <c r="G69" s="396"/>
      <c r="H69" s="478"/>
      <c r="I69" s="396"/>
      <c r="J69" s="396"/>
      <c r="K69" s="396"/>
      <c r="L69" s="396"/>
      <c r="M69" s="396"/>
      <c r="N69" s="217"/>
      <c r="W69" s="260"/>
      <c r="X69" s="260"/>
      <c r="Y69" s="260"/>
      <c r="Z69" s="260"/>
      <c r="AA69" s="260"/>
      <c r="AB69" s="260"/>
      <c r="AC69" s="260"/>
      <c r="AD69" s="260"/>
    </row>
    <row r="70" spans="1:30">
      <c r="A70" s="325"/>
      <c r="B70" s="325"/>
      <c r="C70" s="436"/>
      <c r="D70" s="312"/>
      <c r="E70" s="312"/>
      <c r="F70" s="312"/>
      <c r="G70" s="312"/>
      <c r="H70" s="312"/>
      <c r="I70" s="312"/>
      <c r="J70" s="312"/>
      <c r="K70" s="332"/>
      <c r="L70" s="332"/>
      <c r="M70" s="332"/>
      <c r="N70" s="217"/>
      <c r="W70" s="260"/>
      <c r="X70" s="260"/>
      <c r="Y70" s="260"/>
      <c r="Z70" s="260"/>
      <c r="AA70" s="260"/>
      <c r="AB70" s="260"/>
      <c r="AC70" s="260"/>
      <c r="AD70" s="260"/>
    </row>
    <row r="71" spans="1:30">
      <c r="A71" s="325"/>
      <c r="B71" s="325"/>
      <c r="C71" s="436"/>
      <c r="D71" s="434"/>
      <c r="E71" s="434"/>
      <c r="F71" s="434"/>
      <c r="G71" s="434"/>
      <c r="H71" s="524"/>
      <c r="I71" s="434"/>
      <c r="J71" s="434"/>
      <c r="K71" s="332"/>
      <c r="L71" s="332"/>
      <c r="M71" s="332"/>
      <c r="N71" s="217"/>
      <c r="W71" s="260"/>
      <c r="X71" s="260"/>
      <c r="Y71" s="260"/>
      <c r="Z71" s="260"/>
      <c r="AA71" s="260"/>
      <c r="AB71" s="260"/>
      <c r="AC71" s="260"/>
      <c r="AD71" s="260"/>
    </row>
    <row r="72" spans="1:30">
      <c r="A72" s="325"/>
      <c r="B72" s="325"/>
      <c r="C72" s="437"/>
      <c r="D72" s="435"/>
      <c r="E72" s="435"/>
      <c r="F72" s="435"/>
      <c r="G72" s="435"/>
      <c r="H72" s="524"/>
      <c r="I72" s="435"/>
      <c r="J72" s="435"/>
      <c r="K72" s="332"/>
      <c r="L72" s="332"/>
      <c r="M72" s="332"/>
      <c r="N72" s="217"/>
      <c r="W72" s="260"/>
      <c r="X72" s="260"/>
      <c r="Y72" s="260"/>
      <c r="Z72" s="260"/>
      <c r="AA72" s="260"/>
      <c r="AB72" s="260"/>
      <c r="AC72" s="260"/>
      <c r="AD72" s="260"/>
    </row>
    <row r="73" spans="1:30">
      <c r="A73" s="325"/>
      <c r="B73" s="325"/>
      <c r="C73" s="436"/>
      <c r="D73" s="332"/>
      <c r="E73" s="332"/>
      <c r="F73" s="332"/>
      <c r="G73" s="332"/>
      <c r="H73" s="478"/>
      <c r="I73" s="332"/>
      <c r="J73" s="332"/>
      <c r="K73" s="332"/>
      <c r="L73" s="332"/>
      <c r="M73" s="332"/>
      <c r="N73" s="217"/>
      <c r="V73" s="395"/>
      <c r="W73" s="260"/>
      <c r="X73" s="260"/>
      <c r="Y73" s="260"/>
      <c r="Z73" s="260"/>
      <c r="AA73" s="260"/>
      <c r="AB73" s="260"/>
      <c r="AC73" s="260"/>
      <c r="AD73" s="260"/>
    </row>
    <row r="74" spans="1:30">
      <c r="A74" s="325"/>
      <c r="B74" s="325"/>
      <c r="C74" s="437"/>
      <c r="D74" s="332"/>
      <c r="E74" s="332"/>
      <c r="F74" s="332"/>
      <c r="G74" s="332"/>
      <c r="H74" s="478"/>
      <c r="I74" s="332"/>
      <c r="J74" s="332"/>
      <c r="K74" s="332"/>
      <c r="L74" s="332"/>
      <c r="M74" s="332"/>
      <c r="N74" s="217"/>
      <c r="Q74" s="323"/>
      <c r="W74" s="260"/>
      <c r="X74" s="260"/>
      <c r="Y74" s="260"/>
      <c r="Z74" s="260"/>
      <c r="AA74" s="260"/>
      <c r="AB74" s="260"/>
      <c r="AC74" s="260"/>
      <c r="AD74" s="260"/>
    </row>
    <row r="75" spans="1:30">
      <c r="A75" s="325"/>
      <c r="B75" s="325"/>
      <c r="C75" s="437"/>
      <c r="D75" s="332"/>
      <c r="E75" s="332"/>
      <c r="F75" s="332"/>
      <c r="G75" s="332"/>
      <c r="H75" s="478"/>
      <c r="I75" s="332"/>
      <c r="J75" s="332"/>
      <c r="K75" s="332"/>
      <c r="L75" s="332"/>
      <c r="M75" s="332"/>
      <c r="N75" s="217"/>
      <c r="Q75" s="323"/>
      <c r="W75" s="260"/>
      <c r="X75" s="260"/>
      <c r="Y75" s="260"/>
      <c r="Z75" s="260"/>
      <c r="AA75" s="260"/>
      <c r="AB75" s="260"/>
      <c r="AC75" s="260"/>
      <c r="AD75" s="260"/>
    </row>
    <row r="76" spans="1:30">
      <c r="A76" s="360"/>
      <c r="B76" s="325"/>
      <c r="C76" s="437"/>
      <c r="D76" s="332"/>
      <c r="E76" s="332"/>
      <c r="F76" s="332"/>
      <c r="G76" s="332"/>
      <c r="H76" s="478"/>
      <c r="I76" s="332"/>
      <c r="J76" s="332"/>
      <c r="K76" s="332"/>
      <c r="L76" s="332"/>
      <c r="M76" s="332"/>
      <c r="N76" s="360"/>
      <c r="O76" s="260"/>
      <c r="P76" s="260"/>
      <c r="Q76" s="260"/>
      <c r="R76" s="260"/>
      <c r="S76" s="260"/>
      <c r="T76" s="260"/>
      <c r="U76" s="260"/>
      <c r="V76" s="260"/>
      <c r="W76" s="260"/>
      <c r="X76" s="260"/>
      <c r="Y76" s="260"/>
      <c r="Z76" s="260"/>
      <c r="AA76" s="260"/>
      <c r="AB76" s="260"/>
      <c r="AC76" s="260"/>
      <c r="AD76" s="260"/>
    </row>
    <row r="77" spans="1:30">
      <c r="A77" s="360"/>
      <c r="B77" s="325"/>
      <c r="C77" s="437"/>
      <c r="D77" s="332"/>
      <c r="E77" s="332"/>
      <c r="F77" s="332"/>
      <c r="G77" s="332"/>
      <c r="H77" s="478"/>
      <c r="I77" s="332"/>
      <c r="J77" s="332"/>
      <c r="K77" s="332"/>
      <c r="L77" s="332"/>
      <c r="M77" s="332"/>
      <c r="N77" s="360"/>
      <c r="O77" s="260"/>
      <c r="P77" s="260"/>
      <c r="Q77" s="260"/>
      <c r="R77" s="260"/>
      <c r="S77" s="260"/>
      <c r="T77" s="260"/>
      <c r="U77" s="260"/>
      <c r="V77" s="260"/>
      <c r="W77" s="260"/>
      <c r="X77" s="260"/>
      <c r="Y77" s="260"/>
      <c r="Z77" s="260"/>
      <c r="AA77" s="260"/>
      <c r="AB77" s="260"/>
      <c r="AC77" s="260"/>
      <c r="AD77" s="260"/>
    </row>
    <row r="78" spans="1:30">
      <c r="A78" s="360"/>
      <c r="B78" s="325"/>
      <c r="C78" s="437"/>
      <c r="D78" s="332"/>
      <c r="E78" s="332"/>
      <c r="F78" s="332"/>
      <c r="G78" s="332"/>
      <c r="H78" s="478"/>
      <c r="I78" s="332"/>
      <c r="J78" s="332"/>
      <c r="K78" s="332"/>
      <c r="L78" s="332"/>
      <c r="M78" s="332"/>
      <c r="N78" s="360"/>
      <c r="O78" s="260"/>
      <c r="P78" s="260"/>
      <c r="Q78" s="260"/>
      <c r="R78" s="260"/>
      <c r="S78" s="260"/>
      <c r="T78" s="260"/>
      <c r="U78" s="260"/>
      <c r="V78" s="260"/>
      <c r="W78" s="260"/>
      <c r="X78" s="260"/>
      <c r="Y78" s="260"/>
      <c r="Z78" s="260"/>
      <c r="AA78" s="260"/>
      <c r="AB78" s="260"/>
      <c r="AC78" s="260"/>
      <c r="AD78" s="260"/>
    </row>
    <row r="79" spans="1:30">
      <c r="A79" s="360"/>
      <c r="B79" s="325"/>
      <c r="C79" s="437"/>
      <c r="D79" s="332"/>
      <c r="E79" s="332"/>
      <c r="F79" s="332"/>
      <c r="G79" s="332"/>
      <c r="H79" s="478"/>
      <c r="I79" s="332"/>
      <c r="J79" s="332"/>
      <c r="K79" s="332"/>
      <c r="L79" s="332"/>
      <c r="M79" s="332"/>
      <c r="N79" s="360"/>
      <c r="O79" s="260"/>
      <c r="P79" s="260"/>
      <c r="Q79" s="260"/>
      <c r="R79" s="260"/>
      <c r="S79" s="260"/>
      <c r="T79" s="260"/>
      <c r="U79" s="260"/>
      <c r="V79" s="260"/>
      <c r="W79" s="260"/>
      <c r="X79" s="260"/>
      <c r="Y79" s="260"/>
      <c r="Z79" s="260"/>
      <c r="AA79" s="260"/>
      <c r="AB79" s="260"/>
      <c r="AC79" s="260"/>
      <c r="AD79" s="260"/>
    </row>
    <row r="80" spans="1:30">
      <c r="A80" s="360"/>
      <c r="B80" s="325"/>
      <c r="C80" s="436"/>
      <c r="D80" s="332"/>
      <c r="E80" s="332"/>
      <c r="F80" s="332"/>
      <c r="G80" s="332"/>
      <c r="H80" s="478"/>
      <c r="I80" s="332"/>
      <c r="J80" s="332"/>
      <c r="K80" s="332"/>
      <c r="L80" s="332"/>
      <c r="M80" s="332"/>
      <c r="N80" s="360"/>
      <c r="O80" s="260"/>
      <c r="P80" s="260"/>
      <c r="Q80" s="260"/>
      <c r="R80" s="260"/>
      <c r="S80" s="260"/>
      <c r="T80" s="260"/>
      <c r="U80" s="260"/>
      <c r="V80" s="260"/>
      <c r="W80" s="260"/>
      <c r="X80" s="260"/>
      <c r="Y80" s="260"/>
      <c r="Z80" s="260"/>
      <c r="AA80" s="260"/>
      <c r="AB80" s="260"/>
      <c r="AC80" s="260"/>
      <c r="AD80" s="260"/>
    </row>
    <row r="81" spans="1:30">
      <c r="A81" s="360"/>
      <c r="B81" s="325"/>
      <c r="C81" s="436"/>
      <c r="D81" s="332"/>
      <c r="E81" s="332"/>
      <c r="F81" s="332"/>
      <c r="G81" s="332"/>
      <c r="H81" s="478"/>
      <c r="I81" s="332"/>
      <c r="J81" s="332"/>
      <c r="K81" s="332"/>
      <c r="L81" s="332"/>
      <c r="M81" s="332"/>
      <c r="N81" s="360"/>
      <c r="O81" s="260"/>
      <c r="P81" s="260"/>
      <c r="Q81" s="260"/>
      <c r="R81" s="260"/>
      <c r="S81" s="260"/>
      <c r="T81" s="260"/>
      <c r="U81" s="260"/>
      <c r="V81" s="260"/>
      <c r="W81" s="260"/>
      <c r="X81" s="260"/>
      <c r="Y81" s="260"/>
      <c r="Z81" s="260"/>
      <c r="AA81" s="260"/>
      <c r="AB81" s="260"/>
      <c r="AC81" s="260"/>
      <c r="AD81" s="260"/>
    </row>
    <row r="82" spans="1:30">
      <c r="A82" s="360"/>
      <c r="B82" s="325"/>
      <c r="C82" s="436"/>
      <c r="D82" s="332"/>
      <c r="E82" s="332"/>
      <c r="F82" s="332"/>
      <c r="G82" s="332"/>
      <c r="H82" s="478"/>
      <c r="I82" s="332"/>
      <c r="J82" s="332"/>
      <c r="K82" s="332"/>
      <c r="L82" s="332"/>
      <c r="M82" s="332"/>
      <c r="N82" s="360"/>
      <c r="O82" s="260"/>
      <c r="P82" s="260"/>
      <c r="Q82" s="260"/>
      <c r="R82" s="260"/>
      <c r="S82" s="260"/>
      <c r="T82" s="260"/>
      <c r="U82" s="260"/>
      <c r="V82" s="260"/>
      <c r="W82" s="260"/>
      <c r="X82" s="260"/>
      <c r="Y82" s="260"/>
      <c r="Z82" s="260"/>
      <c r="AA82" s="260"/>
      <c r="AB82" s="260"/>
      <c r="AC82" s="260"/>
      <c r="AD82" s="260"/>
    </row>
    <row r="83" spans="1:30">
      <c r="A83" s="360"/>
      <c r="B83" s="325"/>
      <c r="C83" s="436"/>
      <c r="D83" s="332"/>
      <c r="E83" s="332"/>
      <c r="F83" s="332"/>
      <c r="G83" s="332"/>
      <c r="H83" s="478"/>
      <c r="I83" s="332"/>
      <c r="J83" s="332"/>
      <c r="K83" s="332"/>
      <c r="L83" s="332"/>
      <c r="M83" s="332"/>
      <c r="N83" s="360"/>
      <c r="O83" s="260"/>
      <c r="P83" s="260"/>
      <c r="Q83" s="260"/>
      <c r="R83" s="260"/>
      <c r="S83" s="260"/>
      <c r="T83" s="260"/>
      <c r="U83" s="260"/>
      <c r="V83" s="260"/>
      <c r="W83" s="260"/>
      <c r="X83" s="260"/>
      <c r="Y83" s="260"/>
      <c r="Z83" s="260"/>
      <c r="AA83" s="260"/>
      <c r="AB83" s="260"/>
      <c r="AC83" s="260"/>
      <c r="AD83" s="260"/>
    </row>
    <row r="84" spans="1:30">
      <c r="A84" s="360"/>
      <c r="B84" s="325"/>
      <c r="C84" s="436"/>
      <c r="D84" s="332"/>
      <c r="E84" s="332"/>
      <c r="F84" s="332"/>
      <c r="G84" s="332"/>
      <c r="H84" s="478"/>
      <c r="I84" s="332"/>
      <c r="J84" s="332"/>
      <c r="K84" s="332"/>
      <c r="L84" s="332"/>
      <c r="M84" s="332"/>
      <c r="N84" s="360"/>
      <c r="O84" s="260"/>
      <c r="P84" s="260"/>
      <c r="Q84" s="260"/>
      <c r="R84" s="260"/>
      <c r="S84" s="260"/>
      <c r="T84" s="260"/>
      <c r="U84" s="260"/>
      <c r="V84" s="260"/>
      <c r="W84" s="260"/>
      <c r="X84" s="260"/>
      <c r="Y84" s="260"/>
      <c r="Z84" s="260"/>
      <c r="AA84" s="260"/>
      <c r="AB84" s="260"/>
      <c r="AC84" s="260"/>
      <c r="AD84" s="260"/>
    </row>
    <row r="85" spans="1:30">
      <c r="A85" s="360"/>
      <c r="B85" s="325"/>
      <c r="C85" s="436"/>
      <c r="D85" s="332"/>
      <c r="E85" s="332"/>
      <c r="F85" s="332"/>
      <c r="G85" s="332"/>
      <c r="H85" s="478"/>
      <c r="I85" s="332"/>
      <c r="J85" s="332"/>
      <c r="K85" s="332"/>
      <c r="L85" s="332"/>
      <c r="M85" s="332"/>
      <c r="N85" s="360"/>
      <c r="O85" s="260"/>
      <c r="P85" s="260"/>
      <c r="Q85" s="260"/>
      <c r="R85" s="260"/>
      <c r="S85" s="260"/>
      <c r="T85" s="260"/>
      <c r="U85" s="260"/>
      <c r="V85" s="260"/>
      <c r="W85" s="260"/>
      <c r="X85" s="260"/>
      <c r="Y85" s="260"/>
      <c r="Z85" s="260"/>
      <c r="AA85" s="260"/>
      <c r="AB85" s="260"/>
      <c r="AC85" s="260"/>
      <c r="AD85" s="260"/>
    </row>
    <row r="86" spans="1:30">
      <c r="A86" s="360"/>
      <c r="B86" s="325"/>
      <c r="C86" s="436"/>
      <c r="D86" s="332"/>
      <c r="E86" s="332"/>
      <c r="F86" s="332"/>
      <c r="G86" s="332"/>
      <c r="H86" s="478"/>
      <c r="I86" s="332"/>
      <c r="J86" s="332"/>
      <c r="K86" s="332"/>
      <c r="L86" s="332"/>
      <c r="M86" s="332"/>
      <c r="N86" s="360"/>
      <c r="O86" s="260"/>
      <c r="P86" s="260"/>
      <c r="Q86" s="260"/>
      <c r="R86" s="260"/>
      <c r="S86" s="260"/>
      <c r="T86" s="260"/>
      <c r="U86" s="260"/>
      <c r="V86" s="260"/>
      <c r="W86" s="260"/>
      <c r="X86" s="260"/>
      <c r="Y86" s="260"/>
      <c r="Z86" s="260"/>
      <c r="AA86" s="260"/>
      <c r="AB86" s="260"/>
      <c r="AC86" s="260"/>
      <c r="AD86" s="260"/>
    </row>
    <row r="87" spans="1:30">
      <c r="A87" s="360"/>
      <c r="B87" s="325"/>
      <c r="C87" s="436"/>
      <c r="D87" s="332"/>
      <c r="E87" s="332"/>
      <c r="F87" s="332"/>
      <c r="G87" s="332"/>
      <c r="H87" s="478"/>
      <c r="I87" s="332"/>
      <c r="J87" s="332"/>
      <c r="K87" s="332"/>
      <c r="L87" s="332"/>
      <c r="M87" s="332"/>
      <c r="N87" s="360"/>
      <c r="O87" s="260"/>
      <c r="P87" s="260"/>
      <c r="Q87" s="260"/>
      <c r="R87" s="260"/>
      <c r="S87" s="260"/>
      <c r="T87" s="260"/>
      <c r="U87" s="260"/>
      <c r="V87" s="260"/>
      <c r="W87" s="260"/>
      <c r="X87" s="260"/>
      <c r="Y87" s="260"/>
      <c r="Z87" s="260"/>
      <c r="AA87" s="260"/>
      <c r="AB87" s="260"/>
      <c r="AC87" s="260"/>
      <c r="AD87" s="260"/>
    </row>
    <row r="88" spans="1:30">
      <c r="A88" s="360"/>
      <c r="B88" s="325"/>
      <c r="C88" s="438"/>
      <c r="D88" s="332"/>
      <c r="E88" s="332"/>
      <c r="F88" s="332"/>
      <c r="G88" s="332"/>
      <c r="H88" s="478"/>
      <c r="I88" s="332"/>
      <c r="J88" s="332"/>
      <c r="K88" s="332"/>
      <c r="L88" s="332"/>
      <c r="M88" s="332"/>
      <c r="N88" s="360"/>
      <c r="O88" s="260"/>
      <c r="P88" s="260"/>
      <c r="Q88" s="260"/>
      <c r="R88" s="260"/>
      <c r="S88" s="260"/>
      <c r="T88" s="260"/>
      <c r="U88" s="260"/>
      <c r="V88" s="260"/>
      <c r="W88" s="260"/>
      <c r="X88" s="260"/>
      <c r="Y88" s="260"/>
      <c r="Z88" s="260"/>
      <c r="AA88" s="260"/>
      <c r="AB88" s="260"/>
      <c r="AC88" s="260"/>
      <c r="AD88" s="260"/>
    </row>
    <row r="89" spans="1:30">
      <c r="A89" s="360"/>
      <c r="B89" s="439"/>
      <c r="C89" s="436"/>
      <c r="D89" s="332"/>
      <c r="E89" s="332"/>
      <c r="F89" s="332"/>
      <c r="G89" s="332"/>
      <c r="H89" s="478"/>
      <c r="I89" s="332"/>
      <c r="J89" s="332"/>
      <c r="K89" s="332"/>
      <c r="L89" s="332"/>
      <c r="M89" s="332"/>
      <c r="N89" s="360"/>
      <c r="O89" s="260"/>
      <c r="P89" s="260"/>
      <c r="Q89" s="260"/>
      <c r="R89" s="260"/>
      <c r="S89" s="260"/>
      <c r="T89" s="260"/>
      <c r="U89" s="260"/>
      <c r="V89" s="260"/>
      <c r="W89" s="260"/>
      <c r="X89" s="260"/>
      <c r="Y89" s="260"/>
      <c r="Z89" s="260"/>
      <c r="AA89" s="260"/>
      <c r="AB89" s="260"/>
      <c r="AC89" s="260"/>
      <c r="AD89" s="260"/>
    </row>
    <row r="90" spans="1:30">
      <c r="A90" s="360"/>
      <c r="B90" s="439"/>
      <c r="C90" s="436"/>
      <c r="D90" s="332"/>
      <c r="E90" s="332"/>
      <c r="F90" s="332"/>
      <c r="G90" s="332"/>
      <c r="H90" s="478"/>
      <c r="I90" s="332"/>
      <c r="J90" s="332"/>
      <c r="K90" s="332"/>
      <c r="L90" s="332"/>
      <c r="M90" s="332"/>
      <c r="N90" s="360"/>
      <c r="O90" s="260"/>
      <c r="P90" s="260"/>
      <c r="Q90" s="260"/>
      <c r="R90" s="260"/>
      <c r="S90" s="260"/>
      <c r="T90" s="260"/>
      <c r="U90" s="260"/>
      <c r="V90" s="260"/>
      <c r="W90" s="260"/>
      <c r="X90" s="260"/>
      <c r="Y90" s="260"/>
      <c r="Z90" s="260"/>
      <c r="AA90" s="260"/>
      <c r="AB90" s="260"/>
      <c r="AC90" s="260"/>
      <c r="AD90" s="260"/>
    </row>
    <row r="91" spans="1:30">
      <c r="A91" s="360"/>
      <c r="B91" s="439"/>
      <c r="C91" s="436"/>
      <c r="D91" s="332"/>
      <c r="E91" s="332"/>
      <c r="F91" s="332"/>
      <c r="G91" s="332"/>
      <c r="H91" s="478"/>
      <c r="I91" s="332"/>
      <c r="J91" s="332"/>
      <c r="K91" s="332"/>
      <c r="L91" s="332"/>
      <c r="M91" s="332"/>
      <c r="N91" s="360"/>
      <c r="O91" s="260"/>
      <c r="P91" s="260"/>
      <c r="Q91" s="260"/>
      <c r="R91" s="260"/>
      <c r="S91" s="260"/>
      <c r="T91" s="260"/>
      <c r="U91" s="260"/>
      <c r="V91" s="260"/>
      <c r="W91" s="260"/>
      <c r="X91" s="260"/>
      <c r="Y91" s="260"/>
      <c r="Z91" s="260"/>
      <c r="AA91" s="260"/>
      <c r="AB91" s="260"/>
      <c r="AC91" s="260"/>
      <c r="AD91" s="260"/>
    </row>
    <row r="92" spans="1:30">
      <c r="A92" s="360"/>
      <c r="B92" s="439"/>
      <c r="C92" s="325"/>
      <c r="D92" s="332"/>
      <c r="E92" s="332"/>
      <c r="F92" s="332"/>
      <c r="G92" s="332"/>
      <c r="H92" s="478"/>
      <c r="I92" s="332"/>
      <c r="J92" s="332"/>
      <c r="K92" s="332"/>
      <c r="L92" s="332"/>
      <c r="M92" s="332"/>
      <c r="N92" s="360"/>
      <c r="O92" s="260"/>
      <c r="P92" s="260"/>
      <c r="Q92" s="260"/>
      <c r="R92" s="260"/>
      <c r="S92" s="260"/>
      <c r="T92" s="260"/>
      <c r="U92" s="260"/>
      <c r="V92" s="260"/>
      <c r="W92" s="260"/>
      <c r="X92" s="260"/>
      <c r="Y92" s="260"/>
      <c r="Z92" s="260"/>
      <c r="AA92" s="260"/>
      <c r="AB92" s="260"/>
      <c r="AC92" s="260"/>
      <c r="AD92" s="260"/>
    </row>
    <row r="93" spans="1:30">
      <c r="A93" s="360"/>
      <c r="B93" s="439"/>
      <c r="C93" s="436"/>
      <c r="D93" s="332"/>
      <c r="E93" s="332"/>
      <c r="F93" s="332"/>
      <c r="G93" s="332"/>
      <c r="H93" s="478"/>
      <c r="I93" s="332"/>
      <c r="J93" s="332"/>
      <c r="K93" s="332"/>
      <c r="L93" s="332"/>
      <c r="M93" s="332"/>
      <c r="N93" s="360"/>
      <c r="O93" s="260"/>
      <c r="P93" s="260"/>
      <c r="Q93" s="260"/>
      <c r="R93" s="260"/>
      <c r="S93" s="260"/>
      <c r="T93" s="260"/>
      <c r="U93" s="260"/>
      <c r="V93" s="260"/>
      <c r="W93" s="260"/>
      <c r="X93" s="260"/>
      <c r="Y93" s="260"/>
      <c r="Z93" s="260"/>
      <c r="AA93" s="260"/>
      <c r="AB93" s="260"/>
      <c r="AC93" s="260"/>
      <c r="AD93" s="260"/>
    </row>
    <row r="94" spans="1:30">
      <c r="A94" s="360"/>
      <c r="B94" s="439"/>
      <c r="C94" s="436"/>
      <c r="D94" s="332"/>
      <c r="E94" s="332"/>
      <c r="F94" s="332"/>
      <c r="G94" s="332"/>
      <c r="H94" s="478"/>
      <c r="I94" s="332"/>
      <c r="J94" s="332"/>
      <c r="K94" s="332"/>
      <c r="L94" s="332"/>
      <c r="M94" s="332"/>
      <c r="N94" s="360"/>
      <c r="O94" s="260"/>
      <c r="P94" s="260"/>
      <c r="Q94" s="260"/>
      <c r="R94" s="260"/>
      <c r="S94" s="260"/>
      <c r="T94" s="260"/>
      <c r="U94" s="260"/>
      <c r="V94" s="260"/>
      <c r="W94" s="260"/>
      <c r="X94" s="260"/>
      <c r="Y94" s="260"/>
      <c r="Z94" s="260"/>
      <c r="AA94" s="260"/>
      <c r="AB94" s="260"/>
      <c r="AC94" s="260"/>
      <c r="AD94" s="260"/>
    </row>
    <row r="95" spans="1:30">
      <c r="A95" s="360"/>
      <c r="B95" s="439"/>
      <c r="C95" s="436"/>
      <c r="D95" s="332"/>
      <c r="E95" s="332"/>
      <c r="F95" s="332"/>
      <c r="G95" s="332"/>
      <c r="H95" s="478"/>
      <c r="I95" s="332"/>
      <c r="J95" s="332"/>
      <c r="K95" s="332"/>
      <c r="L95" s="332"/>
      <c r="M95" s="332"/>
      <c r="N95" s="360"/>
      <c r="O95" s="260"/>
      <c r="P95" s="260"/>
      <c r="Q95" s="260"/>
      <c r="R95" s="260"/>
      <c r="S95" s="260"/>
      <c r="T95" s="260"/>
      <c r="U95" s="260"/>
      <c r="V95" s="260"/>
      <c r="W95" s="260"/>
      <c r="X95" s="260"/>
      <c r="Y95" s="260"/>
      <c r="Z95" s="260"/>
      <c r="AA95" s="260"/>
      <c r="AB95" s="260"/>
      <c r="AC95" s="260"/>
      <c r="AD95" s="260"/>
    </row>
    <row r="96" spans="1:30">
      <c r="A96" s="360"/>
      <c r="B96" s="325"/>
      <c r="C96" s="436"/>
      <c r="D96" s="332"/>
      <c r="E96" s="332"/>
      <c r="F96" s="332"/>
      <c r="G96" s="332"/>
      <c r="H96" s="478"/>
      <c r="I96" s="332"/>
      <c r="J96" s="332"/>
      <c r="K96" s="332"/>
      <c r="L96" s="332"/>
      <c r="M96" s="332"/>
      <c r="N96" s="360"/>
      <c r="O96" s="260"/>
      <c r="P96" s="260"/>
      <c r="Q96" s="260"/>
      <c r="R96" s="260"/>
      <c r="S96" s="260"/>
      <c r="T96" s="260"/>
      <c r="U96" s="260"/>
      <c r="V96" s="260"/>
      <c r="W96" s="260"/>
      <c r="X96" s="260"/>
      <c r="Y96" s="260"/>
      <c r="Z96" s="260"/>
      <c r="AA96" s="260"/>
      <c r="AB96" s="260"/>
      <c r="AC96" s="260"/>
      <c r="AD96" s="260"/>
    </row>
    <row r="97" spans="1:30">
      <c r="A97" s="360"/>
      <c r="B97" s="325"/>
      <c r="C97" s="436"/>
      <c r="D97" s="332"/>
      <c r="E97" s="332"/>
      <c r="F97" s="332"/>
      <c r="G97" s="332"/>
      <c r="H97" s="478"/>
      <c r="I97" s="332"/>
      <c r="J97" s="332"/>
      <c r="K97" s="332"/>
      <c r="L97" s="332"/>
      <c r="M97" s="332"/>
      <c r="N97" s="360"/>
      <c r="O97" s="260"/>
      <c r="P97" s="260"/>
      <c r="Q97" s="260"/>
      <c r="R97" s="260"/>
      <c r="S97" s="260"/>
      <c r="T97" s="260"/>
      <c r="U97" s="260"/>
      <c r="V97" s="260"/>
      <c r="W97" s="260"/>
      <c r="X97" s="260"/>
      <c r="Y97" s="260"/>
      <c r="Z97" s="260"/>
      <c r="AA97" s="260"/>
      <c r="AB97" s="260"/>
      <c r="AC97" s="260"/>
      <c r="AD97" s="260"/>
    </row>
    <row r="98" spans="1:30">
      <c r="A98" s="360"/>
      <c r="B98" s="325"/>
      <c r="C98" s="436"/>
      <c r="D98" s="332"/>
      <c r="E98" s="332"/>
      <c r="F98" s="332"/>
      <c r="G98" s="332"/>
      <c r="H98" s="478"/>
      <c r="I98" s="332"/>
      <c r="J98" s="332"/>
      <c r="K98" s="332"/>
      <c r="L98" s="332"/>
      <c r="M98" s="332"/>
      <c r="N98" s="360"/>
      <c r="O98" s="260"/>
      <c r="P98" s="260"/>
      <c r="Q98" s="260"/>
      <c r="R98" s="260"/>
      <c r="S98" s="260"/>
      <c r="T98" s="260"/>
      <c r="U98" s="260"/>
      <c r="V98" s="260"/>
      <c r="W98" s="260"/>
      <c r="X98" s="260"/>
      <c r="Y98" s="260"/>
      <c r="Z98" s="260"/>
      <c r="AA98" s="260"/>
      <c r="AB98" s="260"/>
      <c r="AC98" s="260"/>
      <c r="AD98" s="260"/>
    </row>
    <row r="99" spans="1:30">
      <c r="A99" s="360"/>
      <c r="B99" s="325"/>
      <c r="C99" s="436"/>
      <c r="D99" s="332"/>
      <c r="E99" s="332"/>
      <c r="F99" s="332"/>
      <c r="G99" s="332"/>
      <c r="H99" s="478"/>
      <c r="I99" s="332"/>
      <c r="J99" s="332"/>
      <c r="K99" s="332"/>
      <c r="L99" s="332"/>
      <c r="M99" s="332"/>
      <c r="N99" s="360"/>
      <c r="O99" s="260"/>
      <c r="P99" s="260"/>
      <c r="Q99" s="260"/>
      <c r="R99" s="260"/>
      <c r="S99" s="260"/>
      <c r="T99" s="260"/>
      <c r="U99" s="260"/>
      <c r="V99" s="260"/>
      <c r="W99" s="260"/>
      <c r="X99" s="260"/>
      <c r="Y99" s="260"/>
      <c r="Z99" s="260"/>
      <c r="AA99" s="260"/>
      <c r="AB99" s="260"/>
      <c r="AC99" s="260"/>
      <c r="AD99" s="260"/>
    </row>
    <row r="100" spans="1:30">
      <c r="A100" s="260"/>
      <c r="F100" s="321"/>
      <c r="G100" s="321"/>
      <c r="H100" s="352"/>
      <c r="L100" s="321"/>
      <c r="M100" s="321"/>
      <c r="N100" s="260"/>
      <c r="O100" s="260"/>
      <c r="P100" s="260"/>
      <c r="Q100" s="260"/>
      <c r="R100" s="260"/>
      <c r="S100" s="260"/>
      <c r="T100" s="260"/>
      <c r="U100" s="260"/>
      <c r="V100" s="260"/>
      <c r="W100" s="260"/>
      <c r="X100" s="260"/>
      <c r="Y100" s="260"/>
      <c r="Z100" s="260"/>
      <c r="AA100" s="260"/>
      <c r="AB100" s="260"/>
      <c r="AC100" s="260"/>
      <c r="AD100" s="260"/>
    </row>
    <row r="101" spans="1:30">
      <c r="A101" s="260"/>
      <c r="C101" s="394"/>
      <c r="F101" s="321"/>
      <c r="G101" s="321"/>
      <c r="H101" s="352"/>
      <c r="L101" s="321"/>
      <c r="M101" s="321"/>
      <c r="N101" s="260"/>
      <c r="O101" s="260"/>
      <c r="P101" s="260"/>
      <c r="Q101" s="260"/>
      <c r="R101" s="260"/>
      <c r="S101" s="260"/>
      <c r="T101" s="260"/>
      <c r="U101" s="260"/>
      <c r="V101" s="260"/>
      <c r="W101" s="260"/>
      <c r="X101" s="260"/>
      <c r="Y101" s="260"/>
      <c r="Z101" s="260"/>
      <c r="AA101" s="260"/>
      <c r="AB101" s="260"/>
      <c r="AC101" s="260"/>
      <c r="AD101" s="260"/>
    </row>
  </sheetData>
  <autoFilter ref="A14:AD14"/>
  <mergeCells count="14">
    <mergeCell ref="I12:R12"/>
    <mergeCell ref="S12:AB12"/>
    <mergeCell ref="I13:M13"/>
    <mergeCell ref="N13:R13"/>
    <mergeCell ref="S13:W13"/>
    <mergeCell ref="X13:AB13"/>
    <mergeCell ref="A55:C55"/>
    <mergeCell ref="B57:G57"/>
    <mergeCell ref="B58:H58"/>
    <mergeCell ref="A1:G1"/>
    <mergeCell ref="A2:G2"/>
    <mergeCell ref="A3:G3"/>
    <mergeCell ref="B4:G4"/>
    <mergeCell ref="B13:G13"/>
  </mergeCells>
  <printOptions horizontalCentered="1"/>
  <pageMargins left="0.74803149606299213" right="0.39370078740157483" top="0.74803149606299213" bottom="4.1338582677165361" header="0.51181102362204722" footer="3.5433070866141736"/>
  <pageSetup paperSize="9" scale="99" firstPageNumber="53" orientation="portrait" blackAndWhite="1" useFirstPageNumber="1" r:id="rId1"/>
  <headerFooter alignWithMargins="0">
    <oddHeader xml:space="preserve">&amp;C   </oddHeader>
    <oddFooter>&amp;C&amp;"Times New Roman,Bold" &amp;P</oddFooter>
  </headerFooter>
  <rowBreaks count="1" manualBreakCount="1">
    <brk id="33" max="7" man="1"/>
  </rowBreaks>
</worksheet>
</file>

<file path=xl/worksheets/sheet30.xml><?xml version="1.0" encoding="utf-8"?>
<worksheet xmlns="http://schemas.openxmlformats.org/spreadsheetml/2006/main" xmlns:r="http://schemas.openxmlformats.org/officeDocument/2006/relationships">
  <sheetPr syncVertical="1" syncRef="C49" transitionEvaluation="1" transitionEntry="1" codeName="Sheet33">
    <tabColor rgb="FFFF0000"/>
  </sheetPr>
  <dimension ref="A1:H88"/>
  <sheetViews>
    <sheetView view="pageBreakPreview" topLeftCell="C49" zoomScaleSheetLayoutView="100" workbookViewId="0">
      <selection activeCell="I1" sqref="I1:AE1048576"/>
    </sheetView>
  </sheetViews>
  <sheetFormatPr defaultColWidth="11" defaultRowHeight="13.2"/>
  <cols>
    <col min="1" max="1" width="6.44140625" style="1114" customWidth="1"/>
    <col min="2" max="2" width="8.109375" style="646" customWidth="1"/>
    <col min="3" max="3" width="35.77734375" style="529" customWidth="1"/>
    <col min="4" max="4" width="7.77734375" style="15" customWidth="1"/>
    <col min="5" max="5" width="10.77734375" style="15" customWidth="1"/>
    <col min="6" max="7" width="10.77734375" style="14" customWidth="1"/>
    <col min="8" max="8" width="3.44140625" style="647" customWidth="1"/>
    <col min="9" max="10" width="5.5546875" style="14" customWidth="1"/>
    <col min="11" max="11" width="12.44140625" style="14" customWidth="1"/>
    <col min="12" max="16384" width="11" style="14"/>
  </cols>
  <sheetData>
    <row r="1" spans="1:8">
      <c r="A1" s="1494" t="s">
        <v>96</v>
      </c>
      <c r="B1" s="1494"/>
      <c r="C1" s="1494"/>
      <c r="D1" s="1494"/>
      <c r="E1" s="1494"/>
      <c r="F1" s="1494"/>
      <c r="G1" s="1494"/>
      <c r="H1" s="1097"/>
    </row>
    <row r="2" spans="1:8">
      <c r="A2" s="1494" t="s">
        <v>97</v>
      </c>
      <c r="B2" s="1494"/>
      <c r="C2" s="1494"/>
      <c r="D2" s="1494"/>
      <c r="E2" s="1494"/>
      <c r="F2" s="1494"/>
      <c r="G2" s="1494"/>
      <c r="H2" s="1097"/>
    </row>
    <row r="3" spans="1:8">
      <c r="A3" s="1502" t="s">
        <v>466</v>
      </c>
      <c r="B3" s="1502"/>
      <c r="C3" s="1502"/>
      <c r="D3" s="1502"/>
      <c r="E3" s="1502"/>
      <c r="F3" s="1502"/>
      <c r="G3" s="1502"/>
      <c r="H3" s="1098"/>
    </row>
    <row r="4" spans="1:8" ht="13.8">
      <c r="A4" s="1112"/>
      <c r="B4" s="1473"/>
      <c r="C4" s="1473"/>
      <c r="D4" s="1473"/>
      <c r="E4" s="1473"/>
      <c r="F4" s="1473"/>
      <c r="G4" s="1473"/>
      <c r="H4" s="1100"/>
    </row>
    <row r="5" spans="1:8">
      <c r="A5" s="1112"/>
      <c r="B5" s="31"/>
      <c r="C5" s="31"/>
      <c r="D5" s="36"/>
      <c r="E5" s="37" t="s">
        <v>11</v>
      </c>
      <c r="F5" s="37" t="s">
        <v>12</v>
      </c>
      <c r="G5" s="37" t="s">
        <v>116</v>
      </c>
      <c r="H5" s="987"/>
    </row>
    <row r="6" spans="1:8">
      <c r="A6" s="1112"/>
      <c r="B6" s="38" t="s">
        <v>13</v>
      </c>
      <c r="C6" s="31" t="s">
        <v>14</v>
      </c>
      <c r="D6" s="39" t="s">
        <v>56</v>
      </c>
      <c r="E6" s="33">
        <v>378257</v>
      </c>
      <c r="F6" s="33">
        <v>1130672</v>
      </c>
      <c r="G6" s="33">
        <f>SUM(E6:F6)</f>
        <v>1508929</v>
      </c>
      <c r="H6" s="1101"/>
    </row>
    <row r="7" spans="1:8">
      <c r="A7" s="1112"/>
      <c r="B7" s="38" t="s">
        <v>15</v>
      </c>
      <c r="C7" s="40" t="s">
        <v>16</v>
      </c>
      <c r="D7" s="41"/>
      <c r="E7" s="34"/>
      <c r="F7" s="34"/>
      <c r="G7" s="34"/>
      <c r="H7" s="987"/>
    </row>
    <row r="8" spans="1:8">
      <c r="A8" s="1112"/>
      <c r="B8" s="38"/>
      <c r="C8" s="40" t="s">
        <v>112</v>
      </c>
      <c r="D8" s="41" t="s">
        <v>56</v>
      </c>
      <c r="E8" s="34">
        <f>G38</f>
        <v>16677</v>
      </c>
      <c r="F8" s="461">
        <f>G52</f>
        <v>800000</v>
      </c>
      <c r="G8" s="34">
        <f>SUM(E8:F8)</f>
        <v>816677</v>
      </c>
      <c r="H8" s="987"/>
    </row>
    <row r="9" spans="1:8">
      <c r="A9" s="1112"/>
      <c r="B9" s="42" t="s">
        <v>55</v>
      </c>
      <c r="C9" s="31" t="s">
        <v>27</v>
      </c>
      <c r="D9" s="43" t="s">
        <v>56</v>
      </c>
      <c r="E9" s="44">
        <f>SUM(E6:E8)</f>
        <v>394934</v>
      </c>
      <c r="F9" s="44">
        <f>SUM(F6:F8)</f>
        <v>1930672</v>
      </c>
      <c r="G9" s="44">
        <f>SUM(E9:F9)</f>
        <v>2325606</v>
      </c>
      <c r="H9" s="1101"/>
    </row>
    <row r="10" spans="1:8">
      <c r="A10" s="1112"/>
      <c r="B10" s="38"/>
      <c r="C10" s="31"/>
      <c r="D10" s="32"/>
      <c r="E10" s="32"/>
      <c r="F10" s="39"/>
      <c r="G10" s="32"/>
      <c r="H10" s="1101"/>
    </row>
    <row r="11" spans="1:8">
      <c r="A11" s="1112"/>
      <c r="B11" s="38" t="s">
        <v>28</v>
      </c>
      <c r="C11" s="31" t="s">
        <v>29</v>
      </c>
      <c r="D11" s="31"/>
      <c r="E11" s="31"/>
      <c r="F11" s="45"/>
      <c r="G11" s="31"/>
      <c r="H11" s="1102"/>
    </row>
    <row r="12" spans="1:8" s="1" customFormat="1">
      <c r="A12" s="1004"/>
      <c r="B12" s="467"/>
      <c r="C12" s="467"/>
      <c r="D12" s="467"/>
      <c r="E12" s="467"/>
      <c r="F12" s="467"/>
      <c r="G12" s="467"/>
      <c r="H12" s="1103"/>
    </row>
    <row r="13" spans="1:8" s="1" customFormat="1" ht="13.8" thickBot="1">
      <c r="A13" s="1113"/>
      <c r="B13" s="1474" t="s">
        <v>104</v>
      </c>
      <c r="C13" s="1474"/>
      <c r="D13" s="1474"/>
      <c r="E13" s="1474"/>
      <c r="F13" s="1474"/>
      <c r="G13" s="1474"/>
      <c r="H13" s="1103"/>
    </row>
    <row r="14" spans="1:8" s="1" customFormat="1" ht="14.4" thickTop="1" thickBot="1">
      <c r="A14" s="1113"/>
      <c r="B14" s="262"/>
      <c r="C14" s="262" t="s">
        <v>30</v>
      </c>
      <c r="D14" s="262"/>
      <c r="E14" s="262"/>
      <c r="F14" s="262"/>
      <c r="G14" s="47" t="s">
        <v>55</v>
      </c>
      <c r="H14" s="987"/>
    </row>
    <row r="15" spans="1:8" ht="13.8" thickTop="1">
      <c r="B15" s="1002"/>
      <c r="C15" s="63" t="s">
        <v>59</v>
      </c>
      <c r="D15" s="50"/>
      <c r="E15" s="536"/>
      <c r="F15" s="536"/>
      <c r="G15" s="50"/>
      <c r="H15" s="1084"/>
    </row>
    <row r="16" spans="1:8">
      <c r="A16" s="1114" t="s">
        <v>60</v>
      </c>
      <c r="B16" s="1006">
        <v>3452</v>
      </c>
      <c r="C16" s="63" t="s">
        <v>54</v>
      </c>
      <c r="E16" s="605"/>
      <c r="F16" s="605"/>
      <c r="G16" s="15"/>
    </row>
    <row r="17" spans="1:8">
      <c r="A17" s="1115"/>
      <c r="B17" s="1007">
        <v>1</v>
      </c>
      <c r="C17" s="62" t="s">
        <v>95</v>
      </c>
      <c r="E17" s="605"/>
      <c r="F17" s="605"/>
      <c r="G17" s="15"/>
    </row>
    <row r="18" spans="1:8">
      <c r="A18" s="1115"/>
      <c r="B18" s="1008">
        <v>1.101</v>
      </c>
      <c r="C18" s="63" t="s">
        <v>99</v>
      </c>
      <c r="E18" s="605"/>
      <c r="F18" s="605"/>
      <c r="G18" s="15"/>
    </row>
    <row r="19" spans="1:8">
      <c r="A19" s="1115"/>
      <c r="B19" s="912">
        <v>60</v>
      </c>
      <c r="C19" s="1054" t="s">
        <v>23</v>
      </c>
      <c r="D19" s="61"/>
      <c r="E19" s="501"/>
      <c r="F19" s="501"/>
      <c r="G19" s="61"/>
    </row>
    <row r="20" spans="1:8">
      <c r="A20" s="1115"/>
      <c r="B20" s="912">
        <v>44</v>
      </c>
      <c r="C20" s="1054" t="s">
        <v>62</v>
      </c>
      <c r="D20" s="288"/>
      <c r="E20" s="292"/>
      <c r="F20" s="288"/>
      <c r="G20" s="292"/>
      <c r="H20" s="1104"/>
    </row>
    <row r="21" spans="1:8">
      <c r="A21" s="1115"/>
      <c r="B21" s="1009" t="s">
        <v>488</v>
      </c>
      <c r="C21" s="934" t="s">
        <v>269</v>
      </c>
      <c r="D21" s="1412"/>
      <c r="E21" s="289"/>
      <c r="F21" s="289"/>
      <c r="G21" s="1304">
        <v>801</v>
      </c>
      <c r="H21" s="1105" t="s">
        <v>218</v>
      </c>
    </row>
    <row r="22" spans="1:8">
      <c r="A22" s="1115" t="s">
        <v>55</v>
      </c>
      <c r="B22" s="912">
        <v>44</v>
      </c>
      <c r="C22" s="1054" t="s">
        <v>62</v>
      </c>
      <c r="D22" s="288"/>
      <c r="E22" s="286"/>
      <c r="F22" s="287"/>
      <c r="G22" s="266">
        <f>SUM(G21:G21)</f>
        <v>801</v>
      </c>
      <c r="H22" s="1106"/>
    </row>
    <row r="23" spans="1:8">
      <c r="A23" s="1115" t="s">
        <v>55</v>
      </c>
      <c r="B23" s="912">
        <v>60</v>
      </c>
      <c r="C23" s="1054" t="s">
        <v>23</v>
      </c>
      <c r="D23" s="74"/>
      <c r="E23" s="315"/>
      <c r="F23" s="316"/>
      <c r="G23" s="258">
        <f>G22</f>
        <v>801</v>
      </c>
      <c r="H23" s="1105"/>
    </row>
    <row r="24" spans="1:8">
      <c r="A24" s="1115" t="s">
        <v>55</v>
      </c>
      <c r="B24" s="1008">
        <v>1.101</v>
      </c>
      <c r="C24" s="60" t="s">
        <v>99</v>
      </c>
      <c r="D24" s="55"/>
      <c r="E24" s="268"/>
      <c r="F24" s="271"/>
      <c r="G24" s="56">
        <f t="shared" ref="G24" si="0">G23</f>
        <v>801</v>
      </c>
      <c r="H24" s="1107"/>
    </row>
    <row r="25" spans="1:8">
      <c r="A25" s="1115"/>
      <c r="B25" s="1010"/>
      <c r="C25" s="60"/>
      <c r="D25" s="55"/>
      <c r="E25" s="540"/>
      <c r="F25" s="541"/>
      <c r="G25" s="256"/>
      <c r="H25" s="1107"/>
    </row>
    <row r="26" spans="1:8">
      <c r="A26" s="1115"/>
      <c r="B26" s="1008">
        <v>1.1020000000000001</v>
      </c>
      <c r="C26" s="60" t="s">
        <v>198</v>
      </c>
      <c r="D26" s="55"/>
      <c r="E26" s="267"/>
      <c r="F26" s="267"/>
      <c r="G26" s="55"/>
      <c r="H26" s="1107"/>
    </row>
    <row r="27" spans="1:8">
      <c r="A27" s="1115"/>
      <c r="B27" s="912">
        <v>60</v>
      </c>
      <c r="C27" s="1054" t="s">
        <v>23</v>
      </c>
      <c r="D27" s="74"/>
      <c r="E27" s="288"/>
      <c r="F27" s="288"/>
      <c r="G27" s="74"/>
      <c r="H27" s="1108"/>
    </row>
    <row r="28" spans="1:8">
      <c r="A28" s="1115"/>
      <c r="B28" s="912">
        <v>46</v>
      </c>
      <c r="C28" s="1054" t="s">
        <v>20</v>
      </c>
      <c r="D28" s="55"/>
      <c r="E28" s="267"/>
      <c r="F28" s="267"/>
      <c r="G28" s="55"/>
      <c r="H28" s="1107"/>
    </row>
    <row r="29" spans="1:8">
      <c r="A29" s="1115"/>
      <c r="B29" s="1011" t="s">
        <v>489</v>
      </c>
      <c r="C29" s="1054" t="s">
        <v>269</v>
      </c>
      <c r="D29" s="55"/>
      <c r="E29" s="266"/>
      <c r="F29" s="272"/>
      <c r="G29" s="744">
        <v>276</v>
      </c>
      <c r="H29" s="1109" t="s">
        <v>218</v>
      </c>
    </row>
    <row r="30" spans="1:8">
      <c r="A30" s="1115" t="s">
        <v>55</v>
      </c>
      <c r="B30" s="912">
        <v>46</v>
      </c>
      <c r="C30" s="1054" t="s">
        <v>20</v>
      </c>
      <c r="D30" s="55"/>
      <c r="E30" s="268"/>
      <c r="F30" s="271"/>
      <c r="G30" s="56">
        <f>SUM(G29:G29)</f>
        <v>276</v>
      </c>
      <c r="H30" s="1107"/>
    </row>
    <row r="31" spans="1:8">
      <c r="A31" s="1115" t="s">
        <v>55</v>
      </c>
      <c r="B31" s="912">
        <v>60</v>
      </c>
      <c r="C31" s="1054" t="s">
        <v>23</v>
      </c>
      <c r="D31" s="265"/>
      <c r="E31" s="268"/>
      <c r="F31" s="271"/>
      <c r="G31" s="268">
        <f>G30</f>
        <v>276</v>
      </c>
      <c r="H31" s="1110"/>
    </row>
    <row r="32" spans="1:8">
      <c r="A32" s="1115"/>
      <c r="B32" s="912"/>
      <c r="C32" s="1054"/>
      <c r="D32" s="55"/>
      <c r="E32" s="265"/>
      <c r="F32" s="267"/>
      <c r="G32" s="55"/>
      <c r="H32" s="1107"/>
    </row>
    <row r="33" spans="1:8">
      <c r="A33" s="1115"/>
      <c r="B33" s="912">
        <v>61</v>
      </c>
      <c r="C33" s="1054" t="s">
        <v>413</v>
      </c>
      <c r="D33" s="55"/>
      <c r="E33" s="267"/>
      <c r="F33" s="267"/>
      <c r="G33" s="55"/>
      <c r="H33" s="1107"/>
    </row>
    <row r="34" spans="1:8">
      <c r="A34" s="1115"/>
      <c r="B34" s="1009" t="s">
        <v>332</v>
      </c>
      <c r="C34" s="1256" t="s">
        <v>98</v>
      </c>
      <c r="D34" s="55"/>
      <c r="E34" s="269"/>
      <c r="F34" s="269"/>
      <c r="G34" s="71">
        <v>15600</v>
      </c>
      <c r="H34" s="1107" t="s">
        <v>219</v>
      </c>
    </row>
    <row r="35" spans="1:8">
      <c r="A35" s="1115" t="s">
        <v>55</v>
      </c>
      <c r="B35" s="912">
        <v>61</v>
      </c>
      <c r="C35" s="1054" t="s">
        <v>413</v>
      </c>
      <c r="D35" s="267"/>
      <c r="E35" s="270"/>
      <c r="F35" s="269"/>
      <c r="G35" s="270">
        <f>G34</f>
        <v>15600</v>
      </c>
      <c r="H35" s="1110"/>
    </row>
    <row r="36" spans="1:8">
      <c r="A36" s="1115" t="s">
        <v>55</v>
      </c>
      <c r="B36" s="1008">
        <v>1.1020000000000001</v>
      </c>
      <c r="C36" s="60" t="s">
        <v>198</v>
      </c>
      <c r="D36" s="267"/>
      <c r="E36" s="270"/>
      <c r="F36" s="269"/>
      <c r="G36" s="270">
        <f>G35+G31</f>
        <v>15876</v>
      </c>
      <c r="H36" s="1110"/>
    </row>
    <row r="37" spans="1:8">
      <c r="A37" s="1115" t="s">
        <v>55</v>
      </c>
      <c r="B37" s="1010">
        <v>3452</v>
      </c>
      <c r="C37" s="60" t="s">
        <v>54</v>
      </c>
      <c r="D37" s="267"/>
      <c r="E37" s="265"/>
      <c r="F37" s="267"/>
      <c r="G37" s="292">
        <f>G24+G36</f>
        <v>16677</v>
      </c>
      <c r="H37" s="1104"/>
    </row>
    <row r="38" spans="1:8">
      <c r="A38" s="1116" t="s">
        <v>55</v>
      </c>
      <c r="B38" s="1012"/>
      <c r="C38" s="68" t="s">
        <v>59</v>
      </c>
      <c r="D38" s="271"/>
      <c r="E38" s="268"/>
      <c r="F38" s="271"/>
      <c r="G38" s="315">
        <f>G37</f>
        <v>16677</v>
      </c>
      <c r="H38" s="1104"/>
    </row>
    <row r="39" spans="1:8">
      <c r="A39" s="1115"/>
      <c r="B39" s="912"/>
      <c r="C39" s="60"/>
      <c r="D39" s="267"/>
      <c r="E39" s="265"/>
      <c r="F39" s="267"/>
      <c r="G39" s="288"/>
      <c r="H39" s="1104"/>
    </row>
    <row r="40" spans="1:8">
      <c r="A40" s="1115"/>
      <c r="B40" s="912"/>
      <c r="C40" s="60" t="s">
        <v>18</v>
      </c>
      <c r="D40" s="267"/>
      <c r="E40" s="265"/>
      <c r="F40" s="267"/>
      <c r="G40" s="292"/>
      <c r="H40" s="1104"/>
    </row>
    <row r="41" spans="1:8">
      <c r="A41" s="1115" t="s">
        <v>60</v>
      </c>
      <c r="B41" s="1010">
        <v>5452</v>
      </c>
      <c r="C41" s="60" t="s">
        <v>31</v>
      </c>
      <c r="D41" s="267"/>
      <c r="E41" s="265"/>
      <c r="F41" s="267"/>
      <c r="G41" s="288"/>
      <c r="H41" s="1104"/>
    </row>
    <row r="42" spans="1:8">
      <c r="A42" s="1115"/>
      <c r="B42" s="1007">
        <v>1</v>
      </c>
      <c r="C42" s="1054" t="s">
        <v>95</v>
      </c>
      <c r="D42" s="267"/>
      <c r="E42" s="265"/>
      <c r="F42" s="267"/>
      <c r="G42" s="292"/>
      <c r="H42" s="1104"/>
    </row>
    <row r="43" spans="1:8">
      <c r="A43" s="1117"/>
      <c r="B43" s="1008">
        <v>1.101</v>
      </c>
      <c r="C43" s="60" t="s">
        <v>99</v>
      </c>
      <c r="D43" s="288"/>
      <c r="E43" s="292"/>
      <c r="F43" s="288"/>
      <c r="G43" s="292"/>
      <c r="H43" s="1104"/>
    </row>
    <row r="44" spans="1:8">
      <c r="A44" s="1117"/>
      <c r="B44" s="1007">
        <v>60</v>
      </c>
      <c r="C44" s="1054" t="s">
        <v>100</v>
      </c>
      <c r="D44" s="267"/>
      <c r="E44" s="265"/>
      <c r="F44" s="267"/>
      <c r="G44" s="265"/>
      <c r="H44" s="1110"/>
    </row>
    <row r="45" spans="1:8" ht="39.6">
      <c r="A45" s="1415" t="s">
        <v>221</v>
      </c>
      <c r="B45" s="129" t="s">
        <v>306</v>
      </c>
      <c r="C45" s="934" t="s">
        <v>631</v>
      </c>
      <c r="D45" s="55"/>
      <c r="E45" s="267"/>
      <c r="F45" s="267"/>
      <c r="G45" s="55">
        <v>400000</v>
      </c>
      <c r="H45" s="1107"/>
    </row>
    <row r="46" spans="1:8" ht="39.6">
      <c r="A46" s="1415" t="s">
        <v>221</v>
      </c>
      <c r="B46" s="129" t="s">
        <v>307</v>
      </c>
      <c r="C46" s="934" t="s">
        <v>632</v>
      </c>
      <c r="D46" s="55"/>
      <c r="E46" s="267"/>
      <c r="F46" s="267"/>
      <c r="G46" s="55">
        <v>200000</v>
      </c>
      <c r="H46" s="1107"/>
    </row>
    <row r="47" spans="1:8" ht="39.6">
      <c r="A47" s="1415" t="s">
        <v>221</v>
      </c>
      <c r="B47" s="129" t="s">
        <v>309</v>
      </c>
      <c r="C47" s="934" t="s">
        <v>633</v>
      </c>
      <c r="D47" s="55"/>
      <c r="E47" s="267"/>
      <c r="F47" s="267"/>
      <c r="G47" s="55">
        <v>200000</v>
      </c>
      <c r="H47" s="1107"/>
    </row>
    <row r="48" spans="1:8" s="77" customFormat="1" ht="15" customHeight="1">
      <c r="A48" s="1115" t="s">
        <v>55</v>
      </c>
      <c r="B48" s="1007">
        <v>60</v>
      </c>
      <c r="C48" s="1054" t="s">
        <v>100</v>
      </c>
      <c r="D48" s="74"/>
      <c r="E48" s="316"/>
      <c r="F48" s="316"/>
      <c r="G48" s="258">
        <f>SUM(G45:G47)</f>
        <v>800000</v>
      </c>
      <c r="H48" s="1105" t="s">
        <v>228</v>
      </c>
    </row>
    <row r="49" spans="1:8" s="77" customFormat="1" ht="15" customHeight="1">
      <c r="A49" s="1117" t="s">
        <v>55</v>
      </c>
      <c r="B49" s="1008">
        <v>1.101</v>
      </c>
      <c r="C49" s="60" t="s">
        <v>99</v>
      </c>
      <c r="D49" s="288"/>
      <c r="E49" s="315"/>
      <c r="F49" s="316"/>
      <c r="G49" s="268">
        <f>SUM(G48)</f>
        <v>800000</v>
      </c>
      <c r="H49" s="1110"/>
    </row>
    <row r="50" spans="1:8" s="77" customFormat="1" ht="15" customHeight="1">
      <c r="A50" s="1427" t="s">
        <v>55</v>
      </c>
      <c r="B50" s="1428">
        <v>1</v>
      </c>
      <c r="C50" s="510" t="s">
        <v>95</v>
      </c>
      <c r="D50" s="289"/>
      <c r="E50" s="315"/>
      <c r="F50" s="316"/>
      <c r="G50" s="268">
        <f>G49</f>
        <v>800000</v>
      </c>
      <c r="H50" s="1106"/>
    </row>
    <row r="51" spans="1:8" s="77" customFormat="1" ht="15" customHeight="1">
      <c r="A51" s="1118" t="s">
        <v>55</v>
      </c>
      <c r="B51" s="1013">
        <v>5452</v>
      </c>
      <c r="C51" s="63" t="s">
        <v>31</v>
      </c>
      <c r="D51" s="289"/>
      <c r="E51" s="313"/>
      <c r="F51" s="289"/>
      <c r="G51" s="270">
        <f t="shared" ref="G51:G52" si="1">G50</f>
        <v>800000</v>
      </c>
      <c r="H51" s="1110"/>
    </row>
    <row r="52" spans="1:8" s="77" customFormat="1" ht="15" customHeight="1">
      <c r="A52" s="1116" t="s">
        <v>55</v>
      </c>
      <c r="B52" s="1012"/>
      <c r="C52" s="68" t="s">
        <v>18</v>
      </c>
      <c r="D52" s="316"/>
      <c r="E52" s="315"/>
      <c r="F52" s="316"/>
      <c r="G52" s="268">
        <f t="shared" si="1"/>
        <v>800000</v>
      </c>
      <c r="H52" s="1110"/>
    </row>
    <row r="53" spans="1:8" s="77" customFormat="1" ht="15" customHeight="1">
      <c r="A53" s="1116" t="s">
        <v>55</v>
      </c>
      <c r="B53" s="1012"/>
      <c r="C53" s="68" t="s">
        <v>56</v>
      </c>
      <c r="D53" s="316"/>
      <c r="E53" s="315"/>
      <c r="F53" s="316"/>
      <c r="G53" s="268">
        <f>G52+G38</f>
        <v>816677</v>
      </c>
      <c r="H53" s="1110"/>
    </row>
    <row r="54" spans="1:8">
      <c r="A54" s="1115"/>
      <c r="B54" s="708"/>
      <c r="C54" s="22"/>
      <c r="D54" s="64"/>
      <c r="E54" s="64"/>
      <c r="F54" s="64"/>
      <c r="G54" s="64"/>
      <c r="H54" s="1111"/>
    </row>
    <row r="55" spans="1:8">
      <c r="A55" s="1414" t="s">
        <v>221</v>
      </c>
      <c r="B55" s="1513" t="s">
        <v>570</v>
      </c>
      <c r="C55" s="1513"/>
      <c r="D55" s="1513"/>
      <c r="E55" s="1513"/>
      <c r="F55" s="1513"/>
      <c r="G55" s="1513"/>
      <c r="H55" s="1513"/>
    </row>
    <row r="56" spans="1:8">
      <c r="A56" s="1119" t="s">
        <v>220</v>
      </c>
      <c r="B56" s="146"/>
      <c r="C56" s="1248"/>
      <c r="F56" s="15"/>
      <c r="G56" s="15"/>
    </row>
    <row r="57" spans="1:8" ht="27" customHeight="1">
      <c r="A57" s="1413" t="s">
        <v>218</v>
      </c>
      <c r="B57" s="1470" t="s">
        <v>675</v>
      </c>
      <c r="C57" s="1470"/>
      <c r="D57" s="1470"/>
      <c r="E57" s="1470"/>
      <c r="F57" s="1470"/>
      <c r="G57" s="1470"/>
      <c r="H57" s="1284"/>
    </row>
    <row r="58" spans="1:8" ht="29.4" customHeight="1">
      <c r="A58" s="1413" t="s">
        <v>219</v>
      </c>
      <c r="B58" s="1470" t="s">
        <v>676</v>
      </c>
      <c r="C58" s="1470"/>
      <c r="D58" s="1470"/>
      <c r="E58" s="1470"/>
      <c r="F58" s="1470"/>
      <c r="G58" s="1470"/>
      <c r="H58" s="1284"/>
    </row>
    <row r="59" spans="1:8">
      <c r="A59" s="1413" t="s">
        <v>223</v>
      </c>
      <c r="B59" s="1512" t="s">
        <v>598</v>
      </c>
      <c r="C59" s="1512"/>
      <c r="D59" s="1512"/>
      <c r="E59" s="1512"/>
      <c r="F59" s="1512"/>
      <c r="G59" s="1512"/>
      <c r="H59" s="70"/>
    </row>
    <row r="60" spans="1:8">
      <c r="A60" s="1115"/>
      <c r="B60" s="1256"/>
      <c r="C60" s="528"/>
      <c r="D60" s="61"/>
      <c r="E60" s="61"/>
      <c r="F60" s="61"/>
      <c r="G60" s="61"/>
      <c r="H60" s="1111"/>
    </row>
    <row r="61" spans="1:8">
      <c r="A61" s="1115"/>
      <c r="B61" s="1256"/>
      <c r="C61" s="517"/>
      <c r="D61" s="61"/>
      <c r="E61" s="61"/>
      <c r="F61" s="61"/>
      <c r="G61" s="61"/>
      <c r="H61" s="1111"/>
    </row>
    <row r="62" spans="1:8">
      <c r="A62" s="1115"/>
      <c r="B62" s="1256"/>
      <c r="C62" s="517"/>
      <c r="D62" s="61"/>
      <c r="E62" s="61"/>
      <c r="F62" s="61"/>
      <c r="G62" s="61"/>
      <c r="H62" s="1111"/>
    </row>
    <row r="63" spans="1:8">
      <c r="A63" s="1099"/>
      <c r="B63" s="1256"/>
      <c r="C63" s="517"/>
      <c r="D63" s="61"/>
      <c r="E63" s="61"/>
      <c r="F63" s="61"/>
      <c r="G63" s="61"/>
      <c r="H63" s="1111"/>
    </row>
    <row r="64" spans="1:8">
      <c r="A64" s="1099"/>
      <c r="B64" s="1256"/>
      <c r="C64" s="517"/>
      <c r="D64" s="61"/>
      <c r="E64" s="61"/>
      <c r="F64" s="61"/>
      <c r="G64" s="61"/>
      <c r="H64" s="1111"/>
    </row>
    <row r="65" spans="1:8">
      <c r="A65" s="1099"/>
      <c r="B65" s="1256"/>
      <c r="C65" s="517"/>
      <c r="D65" s="61"/>
      <c r="E65" s="61"/>
      <c r="F65" s="61"/>
      <c r="G65" s="61"/>
      <c r="H65" s="1111"/>
    </row>
    <row r="66" spans="1:8">
      <c r="A66" s="1099"/>
      <c r="B66" s="1256"/>
      <c r="C66" s="517"/>
      <c r="D66" s="61"/>
      <c r="E66" s="61"/>
      <c r="F66" s="61"/>
      <c r="G66" s="61"/>
      <c r="H66" s="1111"/>
    </row>
    <row r="67" spans="1:8">
      <c r="A67" s="1099"/>
      <c r="B67" s="1256"/>
      <c r="C67" s="528"/>
      <c r="D67" s="61"/>
      <c r="E67" s="61"/>
      <c r="F67" s="61"/>
      <c r="G67" s="61"/>
      <c r="H67" s="1111"/>
    </row>
    <row r="68" spans="1:8">
      <c r="A68" s="1099"/>
      <c r="B68" s="1256"/>
      <c r="C68" s="528"/>
      <c r="D68" s="61"/>
      <c r="E68" s="61"/>
      <c r="F68" s="61"/>
      <c r="G68" s="61"/>
      <c r="H68" s="1111"/>
    </row>
    <row r="69" spans="1:8">
      <c r="A69" s="1099"/>
      <c r="B69" s="1256"/>
      <c r="C69" s="528"/>
      <c r="D69" s="61"/>
      <c r="E69" s="61"/>
      <c r="F69" s="61"/>
      <c r="G69" s="61"/>
      <c r="H69" s="1111"/>
    </row>
    <row r="70" spans="1:8">
      <c r="A70" s="1099"/>
      <c r="B70" s="1256"/>
      <c r="C70" s="528"/>
      <c r="D70" s="61"/>
      <c r="E70" s="61"/>
      <c r="F70" s="61"/>
      <c r="G70" s="61"/>
      <c r="H70" s="1111"/>
    </row>
    <row r="71" spans="1:8">
      <c r="A71" s="1099"/>
      <c r="B71" s="1256"/>
      <c r="C71" s="528"/>
      <c r="D71" s="61"/>
      <c r="E71" s="61"/>
      <c r="F71" s="61"/>
      <c r="G71" s="61"/>
      <c r="H71" s="1111"/>
    </row>
    <row r="72" spans="1:8">
      <c r="A72" s="1099"/>
      <c r="B72" s="1256"/>
      <c r="C72" s="528"/>
      <c r="D72" s="61"/>
      <c r="E72" s="61"/>
      <c r="F72" s="61"/>
      <c r="G72" s="61"/>
      <c r="H72" s="1111"/>
    </row>
    <row r="73" spans="1:8">
      <c r="A73" s="1099"/>
      <c r="B73" s="1256"/>
      <c r="C73" s="528"/>
      <c r="D73" s="61"/>
      <c r="E73" s="61"/>
      <c r="F73" s="61"/>
      <c r="G73" s="61"/>
      <c r="H73" s="1111"/>
    </row>
    <row r="74" spans="1:8">
      <c r="A74" s="1099"/>
      <c r="B74" s="1256"/>
      <c r="C74" s="528"/>
      <c r="D74" s="61"/>
      <c r="E74" s="61"/>
      <c r="F74" s="61"/>
      <c r="G74" s="61"/>
      <c r="H74" s="1111"/>
    </row>
    <row r="75" spans="1:8">
      <c r="A75" s="1099"/>
      <c r="B75" s="1256"/>
      <c r="C75" s="1014"/>
      <c r="D75" s="61"/>
      <c r="E75" s="61"/>
      <c r="F75" s="61"/>
      <c r="G75" s="61"/>
      <c r="H75" s="1111"/>
    </row>
    <row r="76" spans="1:8">
      <c r="A76" s="1099"/>
      <c r="B76" s="471"/>
      <c r="C76" s="528"/>
      <c r="D76" s="61"/>
      <c r="E76" s="61"/>
      <c r="F76" s="61"/>
      <c r="G76" s="61"/>
      <c r="H76" s="1111"/>
    </row>
    <row r="77" spans="1:8">
      <c r="A77" s="1099"/>
      <c r="B77" s="471"/>
      <c r="C77" s="528"/>
      <c r="D77" s="61"/>
      <c r="E77" s="61"/>
      <c r="F77" s="61"/>
      <c r="G77" s="61"/>
      <c r="H77" s="1111"/>
    </row>
    <row r="78" spans="1:8">
      <c r="A78" s="1099"/>
      <c r="B78" s="471"/>
      <c r="C78" s="528"/>
      <c r="D78" s="61"/>
      <c r="E78" s="61"/>
      <c r="F78" s="61"/>
      <c r="G78" s="61"/>
      <c r="H78" s="1111"/>
    </row>
    <row r="79" spans="1:8">
      <c r="A79" s="1099"/>
      <c r="B79" s="471"/>
      <c r="C79" s="1256"/>
      <c r="D79" s="61"/>
      <c r="E79" s="61"/>
      <c r="F79" s="61"/>
      <c r="G79" s="61"/>
      <c r="H79" s="1111"/>
    </row>
    <row r="80" spans="1:8">
      <c r="A80" s="1099"/>
      <c r="B80" s="471"/>
      <c r="C80" s="528"/>
      <c r="D80" s="61"/>
      <c r="E80" s="61"/>
      <c r="F80" s="61"/>
      <c r="G80" s="61"/>
      <c r="H80" s="1111"/>
    </row>
    <row r="81" spans="1:8">
      <c r="A81" s="1099"/>
      <c r="B81" s="471"/>
      <c r="C81" s="528"/>
      <c r="D81" s="61"/>
      <c r="E81" s="61"/>
      <c r="F81" s="61"/>
      <c r="G81" s="61"/>
      <c r="H81" s="1111"/>
    </row>
    <row r="82" spans="1:8">
      <c r="A82" s="1099"/>
      <c r="B82" s="471"/>
      <c r="C82" s="528"/>
      <c r="D82" s="61"/>
      <c r="E82" s="61"/>
      <c r="F82" s="61"/>
      <c r="G82" s="61"/>
      <c r="H82" s="1111"/>
    </row>
    <row r="83" spans="1:8">
      <c r="A83" s="1099"/>
      <c r="B83" s="1256"/>
      <c r="C83" s="528"/>
      <c r="D83" s="61"/>
      <c r="E83" s="61"/>
      <c r="F83" s="61"/>
      <c r="G83" s="61"/>
      <c r="H83" s="1111"/>
    </row>
    <row r="84" spans="1:8">
      <c r="A84" s="1099"/>
      <c r="B84" s="1256"/>
      <c r="C84" s="528"/>
      <c r="D84" s="61"/>
      <c r="E84" s="61"/>
      <c r="F84" s="61"/>
      <c r="G84" s="61"/>
      <c r="H84" s="1111"/>
    </row>
    <row r="85" spans="1:8">
      <c r="A85" s="1099"/>
      <c r="B85" s="1256"/>
      <c r="C85" s="528"/>
      <c r="D85" s="61"/>
      <c r="E85" s="61"/>
      <c r="F85" s="61"/>
      <c r="G85" s="61"/>
      <c r="H85" s="1111"/>
    </row>
    <row r="86" spans="1:8">
      <c r="A86" s="1099"/>
      <c r="B86" s="1256"/>
      <c r="C86" s="528"/>
      <c r="D86" s="61"/>
      <c r="E86" s="61"/>
      <c r="F86" s="61"/>
      <c r="G86" s="61"/>
      <c r="H86" s="1111"/>
    </row>
    <row r="87" spans="1:8">
      <c r="A87" s="1085"/>
      <c r="F87" s="15"/>
      <c r="G87" s="15"/>
    </row>
    <row r="88" spans="1:8">
      <c r="A88" s="1085"/>
      <c r="C88" s="1015"/>
      <c r="F88" s="15"/>
      <c r="G88" s="15"/>
    </row>
  </sheetData>
  <autoFilter ref="A14:H14">
    <filterColumn colId="7"/>
  </autoFilter>
  <mergeCells count="9">
    <mergeCell ref="A1:G1"/>
    <mergeCell ref="A2:G2"/>
    <mergeCell ref="A3:G3"/>
    <mergeCell ref="B4:G4"/>
    <mergeCell ref="B55:H55"/>
    <mergeCell ref="B13:G13"/>
    <mergeCell ref="B57:G57"/>
    <mergeCell ref="B58:G58"/>
    <mergeCell ref="B59:G59"/>
  </mergeCells>
  <printOptions horizontalCentered="1"/>
  <pageMargins left="0.55118110236220474" right="0.55118110236220474" top="0.78740157480314965" bottom="1.5748031496062993" header="0.51181102362204722" footer="1.1811023622047245"/>
  <pageSetup paperSize="9" scale="95" firstPageNumber="38" fitToHeight="15" orientation="portrait" blackAndWhite="1" useFirstPageNumber="1" r:id="rId1"/>
  <headerFooter alignWithMargins="0">
    <oddHeader xml:space="preserve">&amp;C   </oddHeader>
    <oddFooter>&amp;C&amp;"Times New Roman,Bold" &amp;P</oddFooter>
  </headerFooter>
  <legacyDrawing r:id="rId2"/>
</worksheet>
</file>

<file path=xl/worksheets/sheet31.xml><?xml version="1.0" encoding="utf-8"?>
<worksheet xmlns="http://schemas.openxmlformats.org/spreadsheetml/2006/main" xmlns:r="http://schemas.openxmlformats.org/officeDocument/2006/relationships">
  <sheetPr syncVertical="1" syncRef="C52" transitionEvaluation="1" codeName="Sheet34">
    <tabColor rgb="FFFF0000"/>
  </sheetPr>
  <dimension ref="A1:L171"/>
  <sheetViews>
    <sheetView view="pageBreakPreview" topLeftCell="C52" zoomScaleNormal="115" zoomScaleSheetLayoutView="100" workbookViewId="0">
      <selection activeCell="I1" sqref="I1:AP1048576"/>
    </sheetView>
  </sheetViews>
  <sheetFormatPr defaultColWidth="8.88671875" defaultRowHeight="15" customHeight="1"/>
  <cols>
    <col min="1" max="1" width="6.44140625" style="646" customWidth="1"/>
    <col min="2" max="2" width="8.109375" style="646" customWidth="1"/>
    <col min="3" max="3" width="35.77734375" style="14" customWidth="1"/>
    <col min="4" max="4" width="7.77734375" style="15" customWidth="1"/>
    <col min="5" max="5" width="10.77734375" style="15" customWidth="1"/>
    <col min="6" max="7" width="10.77734375" style="14" customWidth="1"/>
    <col min="8" max="8" width="3.33203125" style="14" customWidth="1"/>
    <col min="9" max="12" width="8.88671875" style="70"/>
    <col min="13" max="16384" width="8.88671875" style="14"/>
  </cols>
  <sheetData>
    <row r="1" spans="1:12" ht="15" customHeight="1">
      <c r="A1" s="1494" t="s">
        <v>151</v>
      </c>
      <c r="B1" s="1494"/>
      <c r="C1" s="1494"/>
      <c r="D1" s="1494"/>
      <c r="E1" s="1494"/>
      <c r="F1" s="1494"/>
      <c r="G1" s="1494"/>
      <c r="H1" s="966"/>
      <c r="I1" s="14"/>
      <c r="J1" s="14"/>
      <c r="K1" s="14"/>
      <c r="L1" s="14"/>
    </row>
    <row r="2" spans="1:12" ht="15" customHeight="1">
      <c r="A2" s="1494" t="s">
        <v>467</v>
      </c>
      <c r="B2" s="1494"/>
      <c r="C2" s="1494"/>
      <c r="D2" s="1494"/>
      <c r="E2" s="1494"/>
      <c r="F2" s="1494"/>
      <c r="G2" s="1494"/>
      <c r="H2" s="966"/>
      <c r="I2" s="14"/>
      <c r="J2" s="14"/>
      <c r="K2" s="14"/>
      <c r="L2" s="14"/>
    </row>
    <row r="3" spans="1:12" ht="15" customHeight="1">
      <c r="A3" s="1472" t="s">
        <v>468</v>
      </c>
      <c r="B3" s="1472"/>
      <c r="C3" s="1472"/>
      <c r="D3" s="1472"/>
      <c r="E3" s="1472"/>
      <c r="F3" s="1472"/>
      <c r="G3" s="1472"/>
      <c r="H3" s="962"/>
      <c r="I3" s="14"/>
      <c r="J3" s="14"/>
      <c r="K3" s="14"/>
      <c r="L3" s="14"/>
    </row>
    <row r="4" spans="1:12" ht="15" customHeight="1">
      <c r="A4" s="35"/>
      <c r="B4" s="1270"/>
      <c r="C4" s="1270"/>
      <c r="D4" s="1270"/>
      <c r="E4" s="1270"/>
      <c r="F4" s="1270"/>
      <c r="G4" s="1270"/>
      <c r="H4" s="963"/>
      <c r="I4" s="14"/>
      <c r="J4" s="14"/>
      <c r="K4" s="14"/>
      <c r="L4" s="14"/>
    </row>
    <row r="5" spans="1:12" ht="15" customHeight="1">
      <c r="A5" s="35"/>
      <c r="B5" s="31"/>
      <c r="C5" s="31"/>
      <c r="D5" s="36"/>
      <c r="E5" s="37" t="s">
        <v>11</v>
      </c>
      <c r="F5" s="37" t="s">
        <v>12</v>
      </c>
      <c r="G5" s="37" t="s">
        <v>116</v>
      </c>
      <c r="H5" s="34"/>
      <c r="I5" s="14"/>
      <c r="J5" s="14"/>
      <c r="K5" s="14"/>
      <c r="L5" s="14"/>
    </row>
    <row r="6" spans="1:12" ht="15" customHeight="1">
      <c r="A6" s="35"/>
      <c r="B6" s="38" t="s">
        <v>13</v>
      </c>
      <c r="C6" s="31" t="s">
        <v>14</v>
      </c>
      <c r="D6" s="39" t="s">
        <v>56</v>
      </c>
      <c r="E6" s="33">
        <v>555159</v>
      </c>
      <c r="F6" s="33">
        <v>1952549</v>
      </c>
      <c r="G6" s="33">
        <f>SUM(E6:F6)</f>
        <v>2507708</v>
      </c>
      <c r="H6" s="33"/>
      <c r="I6" s="14"/>
      <c r="J6" s="14"/>
      <c r="K6" s="14"/>
      <c r="L6" s="14"/>
    </row>
    <row r="7" spans="1:12" ht="15" customHeight="1">
      <c r="A7" s="35"/>
      <c r="B7" s="38" t="s">
        <v>15</v>
      </c>
      <c r="C7" s="40" t="s">
        <v>16</v>
      </c>
      <c r="D7" s="41"/>
      <c r="E7" s="34"/>
      <c r="F7" s="34"/>
      <c r="G7" s="34"/>
      <c r="H7" s="34"/>
      <c r="I7" s="14"/>
      <c r="J7" s="14"/>
      <c r="K7" s="14"/>
      <c r="L7" s="14"/>
    </row>
    <row r="8" spans="1:12" ht="15" customHeight="1">
      <c r="A8" s="35"/>
      <c r="B8" s="38"/>
      <c r="C8" s="40" t="s">
        <v>112</v>
      </c>
      <c r="D8" s="41" t="s">
        <v>56</v>
      </c>
      <c r="E8" s="34">
        <f>G52</f>
        <v>3191</v>
      </c>
      <c r="F8" s="461">
        <f>G66</f>
        <v>1</v>
      </c>
      <c r="G8" s="34">
        <f>SUM(E8:F8)</f>
        <v>3192</v>
      </c>
      <c r="H8" s="34"/>
      <c r="I8" s="14"/>
      <c r="J8" s="14"/>
      <c r="K8" s="14"/>
      <c r="L8" s="14"/>
    </row>
    <row r="9" spans="1:12" ht="15" customHeight="1">
      <c r="A9" s="35"/>
      <c r="B9" s="42" t="s">
        <v>55</v>
      </c>
      <c r="C9" s="31" t="s">
        <v>27</v>
      </c>
      <c r="D9" s="43" t="s">
        <v>56</v>
      </c>
      <c r="E9" s="44">
        <f>SUM(E6:E8)</f>
        <v>558350</v>
      </c>
      <c r="F9" s="44">
        <f>SUM(F6:F8)</f>
        <v>1952550</v>
      </c>
      <c r="G9" s="44">
        <f>SUM(E9:F9)</f>
        <v>2510900</v>
      </c>
      <c r="H9" s="33"/>
      <c r="I9" s="14"/>
      <c r="J9" s="14"/>
      <c r="K9" s="14"/>
      <c r="L9" s="14"/>
    </row>
    <row r="10" spans="1:12" ht="15" customHeight="1">
      <c r="A10" s="35"/>
      <c r="B10" s="38"/>
      <c r="C10" s="31"/>
      <c r="D10" s="32"/>
      <c r="E10" s="32"/>
      <c r="F10" s="39"/>
      <c r="G10" s="32"/>
      <c r="H10" s="32"/>
      <c r="I10" s="14"/>
      <c r="J10" s="14"/>
      <c r="K10" s="14"/>
      <c r="L10" s="14"/>
    </row>
    <row r="11" spans="1:12" ht="15" customHeight="1">
      <c r="A11" s="35"/>
      <c r="B11" s="38" t="s">
        <v>28</v>
      </c>
      <c r="C11" s="31" t="s">
        <v>29</v>
      </c>
      <c r="D11" s="31"/>
      <c r="E11" s="31"/>
      <c r="F11" s="45"/>
      <c r="G11" s="31"/>
      <c r="H11" s="31"/>
    </row>
    <row r="12" spans="1:12" ht="15" customHeight="1">
      <c r="A12" s="35"/>
      <c r="B12" s="38"/>
      <c r="C12" s="31"/>
      <c r="D12" s="31"/>
      <c r="E12" s="31"/>
      <c r="F12" s="45"/>
      <c r="G12" s="31"/>
      <c r="H12" s="31"/>
    </row>
    <row r="13" spans="1:12" s="1" customFormat="1" ht="15" customHeight="1" thickBot="1">
      <c r="A13" s="33"/>
      <c r="B13" s="467"/>
      <c r="C13" s="467"/>
      <c r="D13" s="467"/>
      <c r="E13" s="467"/>
      <c r="F13" s="467"/>
      <c r="G13" s="467" t="s">
        <v>104</v>
      </c>
      <c r="H13" s="467"/>
    </row>
    <row r="14" spans="1:12" s="1" customFormat="1" ht="15" customHeight="1" thickTop="1" thickBot="1">
      <c r="A14" s="1396"/>
      <c r="B14" s="1397"/>
      <c r="C14" s="1397" t="s">
        <v>30</v>
      </c>
      <c r="D14" s="1397"/>
      <c r="E14" s="1397"/>
      <c r="F14" s="1397"/>
      <c r="G14" s="1398" t="s">
        <v>116</v>
      </c>
      <c r="H14" s="34"/>
    </row>
    <row r="15" spans="1:12" s="1" customFormat="1" ht="15" customHeight="1" thickTop="1">
      <c r="A15" s="2"/>
      <c r="B15" s="1291"/>
      <c r="C15" s="264"/>
      <c r="D15" s="5"/>
      <c r="E15" s="5"/>
      <c r="F15" s="5"/>
      <c r="G15" s="5"/>
      <c r="H15" s="5"/>
    </row>
    <row r="16" spans="1:12" ht="15" customHeight="1">
      <c r="A16" s="751"/>
      <c r="B16" s="751"/>
      <c r="C16" s="752" t="s">
        <v>59</v>
      </c>
      <c r="D16" s="380"/>
      <c r="E16" s="293"/>
      <c r="F16" s="293"/>
      <c r="G16" s="380"/>
      <c r="H16" s="380"/>
      <c r="I16" s="14"/>
      <c r="J16" s="14"/>
      <c r="K16" s="14"/>
      <c r="L16" s="14"/>
    </row>
    <row r="17" spans="1:12" ht="15" customHeight="1">
      <c r="A17" s="1016" t="s">
        <v>60</v>
      </c>
      <c r="B17" s="748">
        <v>2059</v>
      </c>
      <c r="C17" s="163" t="s">
        <v>125</v>
      </c>
      <c r="D17" s="379"/>
      <c r="E17" s="536"/>
      <c r="F17" s="536"/>
      <c r="G17" s="379"/>
      <c r="H17" s="379"/>
      <c r="I17" s="14"/>
      <c r="J17" s="14"/>
      <c r="K17" s="14"/>
      <c r="L17" s="14"/>
    </row>
    <row r="18" spans="1:12" ht="15" customHeight="1">
      <c r="A18" s="186"/>
      <c r="B18" s="186">
        <v>80</v>
      </c>
      <c r="C18" s="164" t="s">
        <v>49</v>
      </c>
      <c r="D18" s="379"/>
      <c r="E18" s="536"/>
      <c r="F18" s="536"/>
      <c r="G18" s="379"/>
      <c r="H18" s="379"/>
      <c r="I18" s="14"/>
      <c r="J18" s="14"/>
      <c r="K18" s="14"/>
      <c r="L18" s="14"/>
    </row>
    <row r="19" spans="1:12" ht="15" customHeight="1">
      <c r="A19" s="186"/>
      <c r="B19" s="1021">
        <v>80.052999999999997</v>
      </c>
      <c r="C19" s="163" t="s">
        <v>120</v>
      </c>
      <c r="D19" s="379"/>
      <c r="E19" s="536"/>
      <c r="F19" s="536"/>
      <c r="G19" s="379"/>
      <c r="H19" s="379"/>
      <c r="I19" s="14"/>
      <c r="J19" s="14"/>
      <c r="K19" s="14"/>
      <c r="L19" s="14"/>
    </row>
    <row r="20" spans="1:12" ht="15" customHeight="1">
      <c r="A20" s="186"/>
      <c r="B20" s="986">
        <v>60</v>
      </c>
      <c r="C20" s="164" t="s">
        <v>311</v>
      </c>
      <c r="D20" s="379"/>
      <c r="E20" s="536"/>
      <c r="F20" s="536"/>
      <c r="G20" s="379"/>
      <c r="H20" s="379"/>
      <c r="I20" s="14"/>
      <c r="J20" s="14"/>
      <c r="K20" s="14"/>
      <c r="L20" s="14"/>
    </row>
    <row r="21" spans="1:12" ht="26.4">
      <c r="A21" s="186"/>
      <c r="B21" s="986">
        <v>65</v>
      </c>
      <c r="C21" s="164" t="s">
        <v>414</v>
      </c>
      <c r="D21" s="379"/>
      <c r="E21" s="536"/>
      <c r="F21" s="536"/>
      <c r="G21" s="379"/>
      <c r="H21" s="379"/>
      <c r="I21" s="14"/>
      <c r="J21" s="14"/>
      <c r="K21" s="14"/>
      <c r="L21" s="14"/>
    </row>
    <row r="22" spans="1:12" ht="15" customHeight="1">
      <c r="A22" s="186"/>
      <c r="B22" s="1020" t="s">
        <v>415</v>
      </c>
      <c r="C22" s="731" t="s">
        <v>269</v>
      </c>
      <c r="D22" s="379"/>
      <c r="E22" s="265"/>
      <c r="F22" s="536"/>
      <c r="G22" s="379">
        <v>1000</v>
      </c>
      <c r="H22" s="379" t="s">
        <v>218</v>
      </c>
      <c r="I22" s="14"/>
      <c r="J22" s="14"/>
      <c r="K22" s="14"/>
      <c r="L22" s="14"/>
    </row>
    <row r="23" spans="1:12" ht="26.4">
      <c r="A23" s="186" t="s">
        <v>55</v>
      </c>
      <c r="B23" s="986">
        <v>65</v>
      </c>
      <c r="C23" s="164" t="s">
        <v>414</v>
      </c>
      <c r="D23" s="379"/>
      <c r="E23" s="268"/>
      <c r="F23" s="543"/>
      <c r="G23" s="980">
        <f>G22</f>
        <v>1000</v>
      </c>
      <c r="H23" s="379"/>
      <c r="I23" s="14"/>
      <c r="J23" s="14"/>
      <c r="K23" s="14"/>
      <c r="L23" s="14"/>
    </row>
    <row r="24" spans="1:12" ht="15" customHeight="1">
      <c r="A24" s="186" t="s">
        <v>55</v>
      </c>
      <c r="B24" s="186">
        <v>80</v>
      </c>
      <c r="C24" s="164" t="s">
        <v>49</v>
      </c>
      <c r="D24" s="379"/>
      <c r="E24" s="640"/>
      <c r="F24" s="640"/>
      <c r="G24" s="981">
        <f>G23</f>
        <v>1000</v>
      </c>
      <c r="H24" s="379"/>
      <c r="I24" s="14"/>
      <c r="J24" s="14"/>
      <c r="K24" s="14"/>
      <c r="L24" s="14"/>
    </row>
    <row r="25" spans="1:12" ht="15" customHeight="1">
      <c r="A25" s="186" t="s">
        <v>55</v>
      </c>
      <c r="B25" s="748">
        <v>2059</v>
      </c>
      <c r="C25" s="163" t="s">
        <v>125</v>
      </c>
      <c r="D25" s="379"/>
      <c r="E25" s="640"/>
      <c r="F25" s="640"/>
      <c r="G25" s="981">
        <f>G24</f>
        <v>1000</v>
      </c>
      <c r="H25" s="379"/>
      <c r="I25" s="14"/>
      <c r="J25" s="14"/>
      <c r="K25" s="14"/>
      <c r="L25" s="14"/>
    </row>
    <row r="26" spans="1:12" ht="15" customHeight="1">
      <c r="A26" s="186"/>
      <c r="B26" s="748"/>
      <c r="C26" s="163"/>
      <c r="D26" s="379"/>
      <c r="E26" s="536"/>
      <c r="F26" s="536"/>
      <c r="G26" s="379"/>
      <c r="H26" s="379"/>
      <c r="I26" s="14"/>
      <c r="J26" s="14"/>
      <c r="K26" s="14"/>
      <c r="L26" s="14"/>
    </row>
    <row r="27" spans="1:12" s="77" customFormat="1" ht="15" customHeight="1">
      <c r="A27" s="1016" t="s">
        <v>60</v>
      </c>
      <c r="B27" s="1017">
        <v>2217</v>
      </c>
      <c r="C27" s="365" t="s">
        <v>208</v>
      </c>
      <c r="D27" s="1027"/>
      <c r="E27" s="288"/>
      <c r="F27" s="288"/>
      <c r="G27" s="1027"/>
      <c r="H27" s="1027"/>
    </row>
    <row r="28" spans="1:12" s="77" customFormat="1" ht="15" customHeight="1">
      <c r="A28" s="1016"/>
      <c r="B28" s="1022">
        <v>1</v>
      </c>
      <c r="C28" s="973" t="s">
        <v>209</v>
      </c>
      <c r="D28" s="1027"/>
      <c r="E28" s="288"/>
      <c r="F28" s="288"/>
      <c r="G28" s="1027"/>
      <c r="H28" s="1027"/>
    </row>
    <row r="29" spans="1:12" ht="15" customHeight="1">
      <c r="A29" s="1016"/>
      <c r="B29" s="1023">
        <v>1.8</v>
      </c>
      <c r="C29" s="365" t="s">
        <v>24</v>
      </c>
      <c r="D29" s="267"/>
      <c r="E29" s="265"/>
      <c r="F29" s="267"/>
      <c r="G29" s="265"/>
      <c r="H29" s="265"/>
      <c r="I29" s="14"/>
      <c r="J29" s="14"/>
      <c r="K29" s="14"/>
      <c r="L29" s="14"/>
    </row>
    <row r="30" spans="1:12" ht="15" customHeight="1">
      <c r="A30" s="1016"/>
      <c r="B30" s="1018">
        <v>62</v>
      </c>
      <c r="C30" s="973" t="s">
        <v>210</v>
      </c>
      <c r="D30" s="267"/>
      <c r="E30" s="265"/>
      <c r="F30" s="267"/>
      <c r="G30" s="265"/>
      <c r="H30" s="265"/>
      <c r="I30" s="14"/>
      <c r="J30" s="14"/>
      <c r="K30" s="14"/>
      <c r="L30" s="14"/>
    </row>
    <row r="31" spans="1:12" ht="15" customHeight="1">
      <c r="A31" s="1016"/>
      <c r="B31" s="1018">
        <v>44</v>
      </c>
      <c r="C31" s="973" t="s">
        <v>62</v>
      </c>
      <c r="D31" s="267"/>
      <c r="E31" s="265"/>
      <c r="F31" s="267"/>
      <c r="G31" s="265"/>
      <c r="H31" s="265"/>
      <c r="I31" s="14"/>
      <c r="J31" s="14"/>
      <c r="K31" s="14"/>
      <c r="L31" s="14"/>
    </row>
    <row r="32" spans="1:12" ht="15" customHeight="1">
      <c r="A32" s="1419" t="s">
        <v>221</v>
      </c>
      <c r="B32" s="1024" t="s">
        <v>605</v>
      </c>
      <c r="C32" s="834" t="s">
        <v>606</v>
      </c>
      <c r="D32" s="1028"/>
      <c r="E32" s="269"/>
      <c r="F32" s="269"/>
      <c r="G32" s="1031">
        <v>1</v>
      </c>
      <c r="H32" s="1028" t="s">
        <v>219</v>
      </c>
      <c r="I32" s="14"/>
      <c r="J32" s="14"/>
      <c r="K32" s="14"/>
      <c r="L32" s="14"/>
    </row>
    <row r="33" spans="1:12" ht="15" customHeight="1">
      <c r="A33" s="1016" t="s">
        <v>55</v>
      </c>
      <c r="B33" s="1025">
        <v>62</v>
      </c>
      <c r="C33" s="864" t="s">
        <v>210</v>
      </c>
      <c r="D33" s="1027"/>
      <c r="E33" s="289"/>
      <c r="F33" s="289"/>
      <c r="G33" s="1121">
        <f>SUM(G32:G32)</f>
        <v>1</v>
      </c>
      <c r="H33" s="1029"/>
      <c r="I33" s="14"/>
      <c r="J33" s="14"/>
      <c r="K33" s="14"/>
      <c r="L33" s="14"/>
    </row>
    <row r="34" spans="1:12" ht="15" customHeight="1">
      <c r="A34" s="1016" t="s">
        <v>55</v>
      </c>
      <c r="B34" s="1023">
        <v>1.8</v>
      </c>
      <c r="C34" s="365" t="s">
        <v>24</v>
      </c>
      <c r="D34" s="1027"/>
      <c r="E34" s="289"/>
      <c r="F34" s="289"/>
      <c r="G34" s="1121">
        <f>G33</f>
        <v>1</v>
      </c>
      <c r="H34" s="1027"/>
      <c r="I34" s="14"/>
      <c r="J34" s="14"/>
      <c r="K34" s="14"/>
      <c r="L34" s="14"/>
    </row>
    <row r="35" spans="1:12" ht="15" customHeight="1">
      <c r="A35" s="1016" t="s">
        <v>55</v>
      </c>
      <c r="B35" s="1022">
        <v>1</v>
      </c>
      <c r="C35" s="973" t="s">
        <v>209</v>
      </c>
      <c r="D35" s="1027"/>
      <c r="E35" s="289"/>
      <c r="F35" s="289"/>
      <c r="G35" s="1121">
        <f>G34</f>
        <v>1</v>
      </c>
      <c r="H35" s="1027"/>
      <c r="I35" s="14"/>
      <c r="J35" s="14"/>
      <c r="K35" s="14"/>
      <c r="L35" s="14"/>
    </row>
    <row r="36" spans="1:12" ht="15" customHeight="1">
      <c r="A36" s="1016"/>
      <c r="B36" s="1022"/>
      <c r="C36" s="973"/>
      <c r="D36" s="267"/>
      <c r="E36" s="265"/>
      <c r="F36" s="267"/>
      <c r="G36" s="265"/>
      <c r="H36" s="265"/>
      <c r="I36" s="14"/>
      <c r="J36" s="14"/>
      <c r="K36" s="14"/>
      <c r="L36" s="14"/>
    </row>
    <row r="37" spans="1:12" ht="15" customHeight="1">
      <c r="A37" s="1016"/>
      <c r="B37" s="1022">
        <v>5</v>
      </c>
      <c r="C37" s="973" t="s">
        <v>211</v>
      </c>
      <c r="D37" s="267"/>
      <c r="E37" s="265"/>
      <c r="F37" s="267"/>
      <c r="G37" s="265"/>
      <c r="H37" s="265"/>
      <c r="I37" s="14"/>
      <c r="J37" s="14"/>
      <c r="K37" s="14"/>
      <c r="L37" s="14"/>
    </row>
    <row r="38" spans="1:12" ht="15" customHeight="1">
      <c r="A38" s="1016"/>
      <c r="B38" s="1023">
        <v>5.0010000000000003</v>
      </c>
      <c r="C38" s="365" t="s">
        <v>38</v>
      </c>
      <c r="D38" s="267"/>
      <c r="E38" s="265"/>
      <c r="F38" s="267"/>
      <c r="G38" s="265"/>
      <c r="H38" s="265"/>
      <c r="I38" s="14"/>
      <c r="J38" s="14"/>
      <c r="K38" s="14"/>
      <c r="L38" s="14"/>
    </row>
    <row r="39" spans="1:12" ht="15" customHeight="1">
      <c r="A39" s="1016"/>
      <c r="B39" s="1022">
        <v>60</v>
      </c>
      <c r="C39" s="973" t="s">
        <v>416</v>
      </c>
      <c r="D39" s="267"/>
      <c r="E39" s="265"/>
      <c r="F39" s="267"/>
      <c r="G39" s="265"/>
      <c r="H39" s="265"/>
      <c r="I39" s="14"/>
      <c r="J39" s="14"/>
      <c r="K39" s="14"/>
      <c r="L39" s="14"/>
    </row>
    <row r="40" spans="1:12" ht="15" customHeight="1">
      <c r="A40" s="1016"/>
      <c r="B40" s="1018">
        <v>44</v>
      </c>
      <c r="C40" s="973" t="s">
        <v>62</v>
      </c>
      <c r="D40" s="1028"/>
      <c r="E40" s="267"/>
      <c r="F40" s="267"/>
      <c r="G40" s="1028"/>
      <c r="H40" s="1028"/>
      <c r="I40" s="14"/>
      <c r="J40" s="14"/>
      <c r="K40" s="14"/>
      <c r="L40" s="14"/>
    </row>
    <row r="41" spans="1:12" ht="15" customHeight="1">
      <c r="A41" s="1016"/>
      <c r="B41" s="1019" t="s">
        <v>488</v>
      </c>
      <c r="C41" s="864" t="s">
        <v>269</v>
      </c>
      <c r="D41" s="1027"/>
      <c r="E41" s="289"/>
      <c r="F41" s="289"/>
      <c r="G41" s="1121">
        <v>1420</v>
      </c>
      <c r="H41" s="1027" t="s">
        <v>218</v>
      </c>
      <c r="I41" s="14"/>
      <c r="J41" s="14"/>
      <c r="K41" s="14"/>
      <c r="L41" s="14"/>
    </row>
    <row r="42" spans="1:12" ht="15" customHeight="1">
      <c r="A42" s="1016" t="s">
        <v>55</v>
      </c>
      <c r="B42" s="1018">
        <v>44</v>
      </c>
      <c r="C42" s="973" t="s">
        <v>62</v>
      </c>
      <c r="D42" s="267"/>
      <c r="E42" s="270"/>
      <c r="F42" s="269"/>
      <c r="G42" s="270">
        <f>SUM(G41:G41)</f>
        <v>1420</v>
      </c>
      <c r="H42" s="267"/>
      <c r="I42" s="14"/>
      <c r="J42" s="14"/>
      <c r="K42" s="14"/>
      <c r="L42" s="14"/>
    </row>
    <row r="43" spans="1:12" ht="15" customHeight="1">
      <c r="A43" s="1016" t="s">
        <v>55</v>
      </c>
      <c r="B43" s="1022">
        <v>60</v>
      </c>
      <c r="C43" s="973" t="s">
        <v>416</v>
      </c>
      <c r="D43" s="267"/>
      <c r="E43" s="270"/>
      <c r="F43" s="269"/>
      <c r="G43" s="270">
        <f t="shared" ref="G43:G44" si="0">G42</f>
        <v>1420</v>
      </c>
      <c r="H43" s="267"/>
      <c r="I43" s="14"/>
      <c r="J43" s="14"/>
      <c r="K43" s="14"/>
      <c r="L43" s="14"/>
    </row>
    <row r="44" spans="1:12" ht="15" customHeight="1">
      <c r="A44" s="1016" t="s">
        <v>55</v>
      </c>
      <c r="B44" s="1023">
        <v>5.0010000000000003</v>
      </c>
      <c r="C44" s="365" t="s">
        <v>38</v>
      </c>
      <c r="D44" s="267"/>
      <c r="E44" s="270"/>
      <c r="F44" s="269"/>
      <c r="G44" s="270">
        <f t="shared" si="0"/>
        <v>1420</v>
      </c>
      <c r="H44" s="267"/>
      <c r="I44" s="14"/>
      <c r="J44" s="14"/>
      <c r="K44" s="14"/>
      <c r="L44" s="14"/>
    </row>
    <row r="45" spans="1:12" ht="15" customHeight="1">
      <c r="A45" s="1016"/>
      <c r="B45" s="1023"/>
      <c r="C45" s="365"/>
      <c r="D45" s="267"/>
      <c r="E45" s="265"/>
      <c r="F45" s="267"/>
      <c r="G45" s="267"/>
      <c r="H45" s="267"/>
      <c r="I45" s="14"/>
      <c r="J45" s="14"/>
      <c r="K45" s="14"/>
      <c r="L45" s="14"/>
    </row>
    <row r="46" spans="1:12" ht="15" customHeight="1">
      <c r="A46" s="1016"/>
      <c r="B46" s="1023">
        <v>5.0529999999999999</v>
      </c>
      <c r="C46" s="365" t="s">
        <v>120</v>
      </c>
      <c r="D46" s="267"/>
      <c r="E46" s="265"/>
      <c r="F46" s="267"/>
      <c r="G46" s="267"/>
      <c r="H46" s="267"/>
      <c r="I46" s="14"/>
      <c r="J46" s="14"/>
      <c r="K46" s="14"/>
      <c r="L46" s="14"/>
    </row>
    <row r="47" spans="1:12" ht="15" customHeight="1">
      <c r="A47" s="1016"/>
      <c r="B47" s="1026">
        <v>45</v>
      </c>
      <c r="C47" s="973" t="s">
        <v>19</v>
      </c>
      <c r="D47" s="267"/>
      <c r="E47" s="265"/>
      <c r="F47" s="267"/>
      <c r="G47" s="267"/>
      <c r="H47" s="267"/>
      <c r="I47" s="14"/>
      <c r="J47" s="14"/>
      <c r="K47" s="14"/>
      <c r="L47" s="14"/>
    </row>
    <row r="48" spans="1:12" ht="15" customHeight="1">
      <c r="A48" s="1416"/>
      <c r="B48" s="1417" t="s">
        <v>329</v>
      </c>
      <c r="C48" s="1418" t="s">
        <v>269</v>
      </c>
      <c r="D48" s="269"/>
      <c r="E48" s="270"/>
      <c r="F48" s="269"/>
      <c r="G48" s="270">
        <v>770</v>
      </c>
      <c r="H48" s="265" t="s">
        <v>218</v>
      </c>
      <c r="I48" s="14"/>
      <c r="J48" s="14"/>
      <c r="K48" s="14"/>
      <c r="L48" s="14"/>
    </row>
    <row r="49" spans="1:12" ht="15" customHeight="1">
      <c r="A49" s="1016" t="s">
        <v>55</v>
      </c>
      <c r="B49" s="1026">
        <v>45</v>
      </c>
      <c r="C49" s="973" t="s">
        <v>19</v>
      </c>
      <c r="D49" s="1028"/>
      <c r="E49" s="269"/>
      <c r="F49" s="269"/>
      <c r="G49" s="1031">
        <f>SUM(G48:G48)</f>
        <v>770</v>
      </c>
      <c r="H49" s="1028"/>
      <c r="I49" s="14"/>
      <c r="J49" s="14"/>
      <c r="K49" s="14"/>
      <c r="L49" s="14"/>
    </row>
    <row r="50" spans="1:12" ht="15" customHeight="1">
      <c r="A50" s="1016" t="s">
        <v>55</v>
      </c>
      <c r="B50" s="1023">
        <v>5.0529999999999999</v>
      </c>
      <c r="C50" s="365" t="s">
        <v>120</v>
      </c>
      <c r="D50" s="1028"/>
      <c r="E50" s="270"/>
      <c r="F50" s="269"/>
      <c r="G50" s="1031">
        <f>G49</f>
        <v>770</v>
      </c>
      <c r="H50" s="1028"/>
      <c r="I50" s="14"/>
      <c r="J50" s="14"/>
      <c r="K50" s="14"/>
      <c r="L50" s="14"/>
    </row>
    <row r="51" spans="1:12" ht="15" customHeight="1">
      <c r="A51" s="1016" t="s">
        <v>55</v>
      </c>
      <c r="B51" s="1017">
        <v>2217</v>
      </c>
      <c r="C51" s="365" t="s">
        <v>208</v>
      </c>
      <c r="D51" s="270"/>
      <c r="E51" s="270"/>
      <c r="F51" s="269"/>
      <c r="G51" s="270">
        <f>G35+G44+G50</f>
        <v>2191</v>
      </c>
      <c r="H51" s="265"/>
      <c r="I51" s="14"/>
      <c r="J51" s="14"/>
      <c r="K51" s="14"/>
      <c r="L51" s="14"/>
    </row>
    <row r="52" spans="1:12" ht="15" customHeight="1">
      <c r="A52" s="758" t="s">
        <v>55</v>
      </c>
      <c r="B52" s="759"/>
      <c r="C52" s="382" t="s">
        <v>59</v>
      </c>
      <c r="D52" s="1030"/>
      <c r="E52" s="271"/>
      <c r="F52" s="271"/>
      <c r="G52" s="1030">
        <f>G25+G51</f>
        <v>3191</v>
      </c>
      <c r="H52" s="1028"/>
      <c r="I52" s="14"/>
      <c r="J52" s="14"/>
      <c r="K52" s="14"/>
      <c r="L52" s="14"/>
    </row>
    <row r="53" spans="1:12" ht="15" customHeight="1">
      <c r="A53" s="1151"/>
      <c r="B53" s="1152"/>
      <c r="C53" s="1153"/>
      <c r="D53" s="1028"/>
      <c r="E53" s="267"/>
      <c r="F53" s="267"/>
      <c r="G53" s="1028"/>
      <c r="H53" s="1028"/>
      <c r="I53" s="14"/>
      <c r="J53" s="14"/>
      <c r="K53" s="14"/>
      <c r="L53" s="14"/>
    </row>
    <row r="54" spans="1:12" ht="15" customHeight="1">
      <c r="A54" s="1115"/>
      <c r="B54" s="912"/>
      <c r="C54" s="60" t="s">
        <v>18</v>
      </c>
      <c r="D54" s="1028"/>
      <c r="E54" s="267"/>
      <c r="F54" s="267"/>
      <c r="G54" s="1028"/>
      <c r="H54" s="1028"/>
      <c r="I54" s="14"/>
      <c r="J54" s="14"/>
      <c r="K54" s="14"/>
      <c r="L54" s="14"/>
    </row>
    <row r="55" spans="1:12" ht="15" customHeight="1">
      <c r="A55" s="1016" t="s">
        <v>60</v>
      </c>
      <c r="B55" s="1017">
        <v>4217</v>
      </c>
      <c r="C55" s="365" t="s">
        <v>641</v>
      </c>
      <c r="D55" s="1028"/>
      <c r="E55" s="267"/>
      <c r="F55" s="267"/>
      <c r="G55" s="1028"/>
      <c r="H55" s="1028"/>
      <c r="I55" s="14"/>
      <c r="J55" s="14"/>
      <c r="K55" s="14"/>
      <c r="L55" s="14"/>
    </row>
    <row r="56" spans="1:12" ht="26.4">
      <c r="A56" s="1016"/>
      <c r="B56" s="1022">
        <v>3</v>
      </c>
      <c r="C56" s="973" t="s">
        <v>642</v>
      </c>
      <c r="D56" s="1028"/>
      <c r="E56" s="267"/>
      <c r="F56" s="267"/>
      <c r="G56" s="1028"/>
      <c r="H56" s="1028"/>
      <c r="I56" s="14"/>
      <c r="J56" s="14"/>
      <c r="K56" s="14"/>
      <c r="L56" s="14"/>
    </row>
    <row r="57" spans="1:12" ht="15" customHeight="1">
      <c r="A57" s="1016"/>
      <c r="B57" s="1023">
        <v>3.0510000000000002</v>
      </c>
      <c r="C57" s="365" t="s">
        <v>51</v>
      </c>
      <c r="D57" s="1028"/>
      <c r="E57" s="267"/>
      <c r="F57" s="267"/>
      <c r="G57" s="1028"/>
      <c r="H57" s="1028"/>
      <c r="I57" s="14"/>
      <c r="J57" s="14"/>
      <c r="K57" s="14"/>
      <c r="L57" s="14"/>
    </row>
    <row r="58" spans="1:12" ht="13.2">
      <c r="A58" s="1016"/>
      <c r="B58" s="972">
        <v>63</v>
      </c>
      <c r="C58" s="973" t="s">
        <v>643</v>
      </c>
      <c r="D58" s="1028"/>
      <c r="E58" s="267"/>
      <c r="F58" s="267"/>
      <c r="G58" s="1017"/>
      <c r="H58" s="365"/>
      <c r="I58" s="14"/>
      <c r="J58" s="14"/>
      <c r="K58" s="14"/>
      <c r="L58" s="14"/>
    </row>
    <row r="59" spans="1:12" ht="15" customHeight="1">
      <c r="A59" s="1016"/>
      <c r="B59" s="1154">
        <v>45</v>
      </c>
      <c r="C59" s="973" t="s">
        <v>19</v>
      </c>
      <c r="D59" s="1028"/>
      <c r="E59" s="267"/>
      <c r="F59" s="267"/>
      <c r="G59" s="1028"/>
      <c r="H59" s="1028"/>
      <c r="I59" s="14"/>
      <c r="J59" s="14"/>
      <c r="K59" s="14"/>
      <c r="L59" s="14"/>
    </row>
    <row r="60" spans="1:12" ht="26.4">
      <c r="A60" s="1016"/>
      <c r="B60" s="1155" t="s">
        <v>644</v>
      </c>
      <c r="C60" s="864" t="s">
        <v>645</v>
      </c>
      <c r="D60" s="1028"/>
      <c r="E60" s="267"/>
      <c r="F60" s="267"/>
      <c r="G60" s="1028">
        <v>1</v>
      </c>
      <c r="H60" s="1028" t="s">
        <v>219</v>
      </c>
      <c r="I60" s="14"/>
      <c r="J60" s="14"/>
      <c r="K60" s="14"/>
      <c r="L60" s="14"/>
    </row>
    <row r="61" spans="1:12" ht="15" customHeight="1">
      <c r="A61" s="1016" t="s">
        <v>55</v>
      </c>
      <c r="B61" s="1154">
        <v>45</v>
      </c>
      <c r="C61" s="973" t="s">
        <v>19</v>
      </c>
      <c r="D61" s="1028"/>
      <c r="E61" s="271"/>
      <c r="F61" s="271"/>
      <c r="G61" s="1030">
        <f t="shared" ref="G61:G66" si="1">G60</f>
        <v>1</v>
      </c>
      <c r="H61" s="1028"/>
      <c r="I61" s="14"/>
      <c r="J61" s="14"/>
      <c r="K61" s="14"/>
      <c r="L61" s="14"/>
    </row>
    <row r="62" spans="1:12" ht="16.2" customHeight="1">
      <c r="A62" s="1016" t="s">
        <v>55</v>
      </c>
      <c r="B62" s="972">
        <v>63</v>
      </c>
      <c r="C62" s="973" t="s">
        <v>643</v>
      </c>
      <c r="D62" s="1028"/>
      <c r="E62" s="269"/>
      <c r="F62" s="269"/>
      <c r="G62" s="1031">
        <f t="shared" si="1"/>
        <v>1</v>
      </c>
      <c r="H62" s="1028"/>
      <c r="I62" s="14"/>
      <c r="J62" s="14"/>
      <c r="K62" s="14"/>
      <c r="L62" s="14"/>
    </row>
    <row r="63" spans="1:12" ht="15" customHeight="1">
      <c r="A63" s="1016" t="s">
        <v>55</v>
      </c>
      <c r="B63" s="1023">
        <v>3.0510000000000002</v>
      </c>
      <c r="C63" s="365" t="s">
        <v>51</v>
      </c>
      <c r="D63" s="1028"/>
      <c r="E63" s="269"/>
      <c r="F63" s="269"/>
      <c r="G63" s="1031">
        <f t="shared" si="1"/>
        <v>1</v>
      </c>
      <c r="H63" s="1028"/>
      <c r="I63" s="14"/>
      <c r="J63" s="14"/>
      <c r="K63" s="14"/>
      <c r="L63" s="14"/>
    </row>
    <row r="64" spans="1:12" ht="26.4">
      <c r="A64" s="1016" t="s">
        <v>55</v>
      </c>
      <c r="B64" s="1022">
        <v>3</v>
      </c>
      <c r="C64" s="973" t="s">
        <v>642</v>
      </c>
      <c r="D64" s="1028"/>
      <c r="E64" s="269"/>
      <c r="F64" s="269"/>
      <c r="G64" s="1031">
        <f t="shared" si="1"/>
        <v>1</v>
      </c>
      <c r="H64" s="1028"/>
      <c r="I64" s="14"/>
      <c r="J64" s="14"/>
      <c r="K64" s="14"/>
      <c r="L64" s="14"/>
    </row>
    <row r="65" spans="1:12" ht="15" customHeight="1">
      <c r="A65" s="1016" t="s">
        <v>55</v>
      </c>
      <c r="B65" s="1017">
        <v>4217</v>
      </c>
      <c r="C65" s="365" t="s">
        <v>641</v>
      </c>
      <c r="D65" s="1031"/>
      <c r="E65" s="269"/>
      <c r="F65" s="269"/>
      <c r="G65" s="1031">
        <f t="shared" si="1"/>
        <v>1</v>
      </c>
      <c r="H65" s="1028"/>
      <c r="I65" s="14"/>
      <c r="J65" s="14"/>
      <c r="K65" s="14"/>
      <c r="L65" s="14"/>
    </row>
    <row r="66" spans="1:12" ht="15" customHeight="1">
      <c r="A66" s="1016" t="s">
        <v>55</v>
      </c>
      <c r="B66" s="759"/>
      <c r="C66" s="382" t="s">
        <v>18</v>
      </c>
      <c r="D66" s="1031"/>
      <c r="E66" s="269"/>
      <c r="F66" s="269"/>
      <c r="G66" s="1031">
        <f t="shared" si="1"/>
        <v>1</v>
      </c>
      <c r="H66" s="1028"/>
      <c r="I66" s="14"/>
      <c r="J66" s="14"/>
      <c r="K66" s="14"/>
      <c r="L66" s="14"/>
    </row>
    <row r="67" spans="1:12" s="77" customFormat="1" ht="15" customHeight="1">
      <c r="A67" s="758" t="s">
        <v>55</v>
      </c>
      <c r="B67" s="758"/>
      <c r="C67" s="382" t="s">
        <v>56</v>
      </c>
      <c r="D67" s="269"/>
      <c r="E67" s="270"/>
      <c r="F67" s="269"/>
      <c r="G67" s="270">
        <f>G52+G66</f>
        <v>3192</v>
      </c>
      <c r="H67" s="267"/>
    </row>
    <row r="68" spans="1:12" s="77" customFormat="1" ht="15" customHeight="1">
      <c r="A68" s="1016"/>
      <c r="B68" s="1016"/>
      <c r="C68" s="365"/>
      <c r="D68" s="267"/>
      <c r="E68" s="265"/>
      <c r="F68" s="267"/>
      <c r="G68" s="265"/>
      <c r="H68" s="267"/>
    </row>
    <row r="69" spans="1:12" s="77" customFormat="1" ht="15" customHeight="1">
      <c r="A69" s="1161" t="s">
        <v>221</v>
      </c>
      <c r="B69" s="1290" t="s">
        <v>570</v>
      </c>
      <c r="C69" s="1032"/>
      <c r="D69" s="649"/>
      <c r="E69" s="649"/>
      <c r="F69" s="649"/>
      <c r="G69" s="649"/>
      <c r="H69" s="649"/>
      <c r="I69" s="128"/>
      <c r="J69" s="128"/>
      <c r="K69" s="128"/>
      <c r="L69" s="128"/>
    </row>
    <row r="70" spans="1:12" s="77" customFormat="1" ht="15" customHeight="1">
      <c r="A70" s="1119" t="s">
        <v>220</v>
      </c>
      <c r="B70" s="146"/>
      <c r="C70" s="1268"/>
      <c r="D70" s="15"/>
      <c r="E70" s="15"/>
      <c r="F70" s="15"/>
      <c r="G70" s="15"/>
      <c r="H70" s="647"/>
      <c r="I70" s="128"/>
      <c r="J70" s="128"/>
      <c r="K70" s="128"/>
      <c r="L70" s="128"/>
    </row>
    <row r="71" spans="1:12" s="77" customFormat="1" ht="15" customHeight="1">
      <c r="A71" s="1120" t="s">
        <v>218</v>
      </c>
      <c r="B71" s="1495" t="s">
        <v>677</v>
      </c>
      <c r="C71" s="1495"/>
      <c r="D71" s="1495"/>
      <c r="E71" s="1495"/>
      <c r="F71" s="1495"/>
      <c r="G71" s="1495"/>
      <c r="H71" s="1495"/>
      <c r="I71" s="128"/>
      <c r="J71" s="128"/>
      <c r="K71" s="128"/>
      <c r="L71" s="128"/>
    </row>
    <row r="72" spans="1:12" s="77" customFormat="1" ht="15" customHeight="1">
      <c r="A72" s="1120" t="s">
        <v>219</v>
      </c>
      <c r="B72" s="1470" t="s">
        <v>646</v>
      </c>
      <c r="C72" s="1470"/>
      <c r="D72" s="1470"/>
      <c r="E72" s="1470"/>
      <c r="F72" s="1470"/>
      <c r="G72" s="1470"/>
      <c r="H72" s="1470"/>
      <c r="I72" s="128"/>
      <c r="J72" s="128"/>
      <c r="K72" s="128"/>
      <c r="L72" s="128"/>
    </row>
    <row r="73" spans="1:12" s="77" customFormat="1" ht="15" customHeight="1">
      <c r="A73" s="1120"/>
      <c r="B73" s="1512"/>
      <c r="C73" s="1512"/>
      <c r="D73" s="1512"/>
      <c r="E73" s="1512"/>
      <c r="F73" s="1512"/>
      <c r="G73" s="1512"/>
      <c r="H73" s="1512"/>
      <c r="I73" s="128"/>
      <c r="J73" s="128"/>
      <c r="K73" s="128"/>
      <c r="L73" s="128"/>
    </row>
    <row r="74" spans="1:12" s="77" customFormat="1" ht="15" customHeight="1">
      <c r="A74" s="646"/>
      <c r="B74" s="646"/>
      <c r="C74" s="14"/>
      <c r="D74" s="15"/>
      <c r="E74" s="15"/>
      <c r="F74" s="15"/>
      <c r="G74" s="15"/>
      <c r="H74" s="15"/>
      <c r="I74" s="128"/>
      <c r="J74" s="128"/>
      <c r="K74" s="128"/>
      <c r="L74" s="128"/>
    </row>
    <row r="75" spans="1:12" s="77" customFormat="1" ht="15" customHeight="1">
      <c r="A75" s="646"/>
      <c r="B75" s="646"/>
      <c r="C75" s="14"/>
      <c r="D75" s="15"/>
      <c r="E75" s="15"/>
      <c r="F75" s="15"/>
      <c r="G75" s="314"/>
      <c r="H75" s="314"/>
      <c r="I75" s="128"/>
      <c r="J75" s="128"/>
      <c r="K75" s="128"/>
      <c r="L75" s="128"/>
    </row>
    <row r="76" spans="1:12" s="77" customFormat="1" ht="15" customHeight="1">
      <c r="A76" s="646"/>
      <c r="B76" s="646"/>
      <c r="C76" s="14"/>
      <c r="D76" s="15"/>
      <c r="E76" s="15"/>
      <c r="F76" s="15"/>
      <c r="G76" s="15"/>
      <c r="H76" s="15"/>
      <c r="I76" s="128"/>
      <c r="J76" s="128"/>
      <c r="K76" s="128"/>
      <c r="L76" s="128"/>
    </row>
    <row r="77" spans="1:12" s="77" customFormat="1" ht="15" customHeight="1">
      <c r="A77" s="646"/>
      <c r="B77" s="646"/>
      <c r="C77" s="14"/>
      <c r="D77" s="15"/>
      <c r="E77" s="15"/>
      <c r="F77" s="15"/>
      <c r="G77" s="15"/>
      <c r="H77" s="15"/>
      <c r="I77" s="128"/>
      <c r="J77" s="128"/>
      <c r="K77" s="128"/>
      <c r="L77" s="128"/>
    </row>
    <row r="78" spans="1:12" s="77" customFormat="1" ht="15" customHeight="1">
      <c r="A78" s="646"/>
      <c r="B78" s="646"/>
      <c r="C78" s="14"/>
      <c r="D78" s="15"/>
      <c r="E78" s="15"/>
      <c r="F78" s="15"/>
      <c r="G78" s="15"/>
      <c r="H78" s="15"/>
      <c r="I78" s="128"/>
      <c r="J78" s="128"/>
      <c r="K78" s="128"/>
      <c r="L78" s="128"/>
    </row>
    <row r="79" spans="1:12" s="77" customFormat="1" ht="15" customHeight="1">
      <c r="A79" s="646"/>
      <c r="B79" s="646"/>
      <c r="C79" s="14"/>
      <c r="D79" s="15"/>
      <c r="E79" s="15"/>
      <c r="F79" s="15"/>
      <c r="G79" s="15"/>
      <c r="H79" s="15"/>
      <c r="I79" s="128"/>
      <c r="J79" s="128"/>
      <c r="K79" s="128"/>
      <c r="L79" s="128"/>
    </row>
    <row r="80" spans="1:12" s="77" customFormat="1" ht="15" customHeight="1">
      <c r="A80" s="646"/>
      <c r="B80" s="646"/>
      <c r="C80" s="14"/>
      <c r="D80" s="15"/>
      <c r="E80" s="15"/>
      <c r="F80" s="15"/>
      <c r="G80" s="15"/>
      <c r="H80" s="15"/>
      <c r="I80" s="128"/>
      <c r="J80" s="128"/>
      <c r="K80" s="128"/>
      <c r="L80" s="128"/>
    </row>
    <row r="81" spans="1:12" s="77" customFormat="1" ht="15" customHeight="1">
      <c r="A81" s="646"/>
      <c r="B81" s="646"/>
      <c r="C81" s="14"/>
      <c r="D81" s="15"/>
      <c r="E81" s="15"/>
      <c r="F81" s="15"/>
      <c r="G81" s="15"/>
      <c r="H81" s="15"/>
      <c r="I81" s="128"/>
      <c r="J81" s="128"/>
      <c r="K81" s="128"/>
      <c r="L81" s="128"/>
    </row>
    <row r="82" spans="1:12" s="77" customFormat="1" ht="15" customHeight="1">
      <c r="A82" s="646"/>
      <c r="C82" s="14"/>
      <c r="D82" s="15"/>
      <c r="E82" s="15"/>
      <c r="F82" s="15"/>
      <c r="G82" s="15"/>
      <c r="H82" s="15"/>
      <c r="I82" s="128"/>
      <c r="J82" s="128"/>
      <c r="K82" s="128"/>
      <c r="L82" s="128"/>
    </row>
    <row r="83" spans="1:12" s="77" customFormat="1" ht="15" customHeight="1">
      <c r="A83" s="646"/>
      <c r="C83" s="14"/>
      <c r="D83" s="15"/>
      <c r="E83" s="15"/>
      <c r="F83" s="15"/>
      <c r="G83" s="15"/>
      <c r="H83" s="15"/>
      <c r="I83" s="128"/>
      <c r="J83" s="128"/>
      <c r="K83" s="128"/>
      <c r="L83" s="128"/>
    </row>
    <row r="84" spans="1:12" ht="15" customHeight="1">
      <c r="B84" s="14"/>
    </row>
    <row r="85" spans="1:12" ht="15" customHeight="1">
      <c r="B85" s="14"/>
    </row>
    <row r="86" spans="1:12" ht="15" customHeight="1">
      <c r="A86" s="14"/>
      <c r="B86" s="14"/>
      <c r="I86" s="14"/>
      <c r="J86" s="14"/>
      <c r="K86" s="14"/>
      <c r="L86" s="14"/>
    </row>
    <row r="87" spans="1:12" ht="15" customHeight="1">
      <c r="A87" s="14"/>
      <c r="I87" s="14"/>
      <c r="J87" s="14"/>
      <c r="K87" s="14"/>
      <c r="L87" s="14"/>
    </row>
    <row r="88" spans="1:12" ht="15" customHeight="1">
      <c r="A88" s="14"/>
      <c r="I88" s="14"/>
      <c r="J88" s="14"/>
      <c r="K88" s="14"/>
      <c r="L88" s="14"/>
    </row>
    <row r="89" spans="1:12" ht="15" customHeight="1">
      <c r="A89" s="14"/>
      <c r="I89" s="14"/>
      <c r="J89" s="14"/>
      <c r="K89" s="14"/>
      <c r="L89" s="14"/>
    </row>
    <row r="90" spans="1:12" ht="15" customHeight="1">
      <c r="A90" s="14"/>
      <c r="I90" s="14"/>
      <c r="J90" s="14"/>
      <c r="K90" s="14"/>
      <c r="L90" s="14"/>
    </row>
    <row r="91" spans="1:12" ht="15" customHeight="1">
      <c r="A91" s="14"/>
      <c r="I91" s="14"/>
      <c r="J91" s="14"/>
      <c r="K91" s="14"/>
      <c r="L91" s="14"/>
    </row>
    <row r="92" spans="1:12" ht="15" customHeight="1">
      <c r="A92" s="14"/>
      <c r="I92" s="14"/>
      <c r="J92" s="14"/>
      <c r="K92" s="14"/>
      <c r="L92" s="14"/>
    </row>
    <row r="93" spans="1:12" ht="15" customHeight="1">
      <c r="A93" s="14"/>
      <c r="I93" s="14"/>
      <c r="J93" s="14"/>
      <c r="K93" s="14"/>
      <c r="L93" s="14"/>
    </row>
    <row r="94" spans="1:12" ht="15" customHeight="1">
      <c r="A94" s="14"/>
      <c r="I94" s="14"/>
      <c r="J94" s="14"/>
      <c r="K94" s="14"/>
      <c r="L94" s="14"/>
    </row>
    <row r="95" spans="1:12" ht="15" customHeight="1">
      <c r="A95" s="14"/>
      <c r="I95" s="14"/>
      <c r="J95" s="14"/>
      <c r="K95" s="14"/>
      <c r="L95" s="14"/>
    </row>
    <row r="96" spans="1:12" ht="15" customHeight="1">
      <c r="A96" s="14"/>
      <c r="I96" s="14"/>
      <c r="J96" s="14"/>
      <c r="K96" s="14"/>
      <c r="L96" s="14"/>
    </row>
    <row r="97" spans="1:12" ht="15" customHeight="1">
      <c r="A97" s="14"/>
      <c r="I97" s="14"/>
      <c r="J97" s="14"/>
      <c r="K97" s="14"/>
      <c r="L97" s="14"/>
    </row>
    <row r="98" spans="1:12" ht="15" customHeight="1">
      <c r="A98" s="14"/>
      <c r="I98" s="14"/>
      <c r="J98" s="14"/>
      <c r="K98" s="14"/>
      <c r="L98" s="14"/>
    </row>
    <row r="99" spans="1:12" ht="15" customHeight="1">
      <c r="A99" s="14"/>
      <c r="I99" s="14"/>
      <c r="J99" s="14"/>
      <c r="K99" s="14"/>
      <c r="L99" s="14"/>
    </row>
    <row r="100" spans="1:12" ht="15" customHeight="1">
      <c r="A100" s="14"/>
      <c r="I100" s="14"/>
      <c r="J100" s="14"/>
      <c r="K100" s="14"/>
      <c r="L100" s="14"/>
    </row>
    <row r="101" spans="1:12" ht="15" customHeight="1">
      <c r="A101" s="14"/>
      <c r="I101" s="14"/>
      <c r="J101" s="14"/>
      <c r="K101" s="14"/>
      <c r="L101" s="14"/>
    </row>
    <row r="102" spans="1:12" ht="15" customHeight="1">
      <c r="A102" s="14"/>
      <c r="B102" s="14"/>
      <c r="D102" s="14"/>
      <c r="E102" s="14"/>
      <c r="I102" s="14"/>
      <c r="J102" s="14"/>
      <c r="K102" s="14"/>
      <c r="L102" s="14"/>
    </row>
    <row r="103" spans="1:12" ht="15" customHeight="1">
      <c r="A103" s="14"/>
      <c r="B103" s="14"/>
      <c r="D103" s="14"/>
      <c r="E103" s="14"/>
      <c r="I103" s="14"/>
      <c r="J103" s="14"/>
      <c r="K103" s="14"/>
      <c r="L103" s="14"/>
    </row>
    <row r="104" spans="1:12" ht="15" customHeight="1">
      <c r="A104" s="14"/>
      <c r="B104" s="14"/>
      <c r="D104" s="14"/>
      <c r="E104" s="14"/>
      <c r="I104" s="14"/>
      <c r="J104" s="14"/>
      <c r="K104" s="14"/>
      <c r="L104" s="14"/>
    </row>
    <row r="105" spans="1:12" ht="15" customHeight="1">
      <c r="A105" s="14"/>
      <c r="B105" s="14"/>
      <c r="D105" s="14"/>
      <c r="E105" s="14"/>
      <c r="I105" s="14"/>
      <c r="J105" s="14"/>
      <c r="K105" s="14"/>
      <c r="L105" s="14"/>
    </row>
    <row r="106" spans="1:12" ht="15" customHeight="1">
      <c r="A106" s="14"/>
      <c r="B106" s="14"/>
      <c r="D106" s="14"/>
      <c r="E106" s="14"/>
      <c r="I106" s="14"/>
      <c r="J106" s="14"/>
      <c r="K106" s="14"/>
      <c r="L106" s="14"/>
    </row>
    <row r="107" spans="1:12" ht="15" customHeight="1">
      <c r="A107" s="14"/>
      <c r="B107" s="14"/>
      <c r="D107" s="14"/>
      <c r="E107" s="14"/>
      <c r="I107" s="14"/>
      <c r="J107" s="14"/>
      <c r="K107" s="14"/>
      <c r="L107" s="14"/>
    </row>
    <row r="108" spans="1:12" ht="15" customHeight="1">
      <c r="A108" s="14"/>
      <c r="B108" s="14"/>
      <c r="D108" s="14"/>
      <c r="E108" s="14"/>
      <c r="I108" s="14"/>
      <c r="J108" s="14"/>
      <c r="K108" s="14"/>
      <c r="L108" s="14"/>
    </row>
    <row r="109" spans="1:12" ht="15" customHeight="1">
      <c r="A109" s="14"/>
      <c r="B109" s="14"/>
      <c r="D109" s="14"/>
      <c r="E109" s="14"/>
      <c r="I109" s="14"/>
      <c r="J109" s="14"/>
      <c r="K109" s="14"/>
      <c r="L109" s="14"/>
    </row>
    <row r="110" spans="1:12" ht="15" customHeight="1">
      <c r="A110" s="14"/>
      <c r="B110" s="14"/>
      <c r="D110" s="14"/>
      <c r="E110" s="14"/>
      <c r="I110" s="14"/>
      <c r="J110" s="14"/>
      <c r="K110" s="14"/>
      <c r="L110" s="14"/>
    </row>
    <row r="111" spans="1:12" ht="15" customHeight="1">
      <c r="A111" s="14"/>
      <c r="B111" s="14"/>
      <c r="D111" s="14"/>
      <c r="E111" s="14"/>
      <c r="I111" s="14"/>
      <c r="J111" s="14"/>
      <c r="K111" s="14"/>
      <c r="L111" s="14"/>
    </row>
    <row r="112" spans="1:12" ht="15" customHeight="1">
      <c r="A112" s="14"/>
      <c r="B112" s="14"/>
      <c r="D112" s="14"/>
      <c r="E112" s="14"/>
      <c r="I112" s="14"/>
      <c r="J112" s="14"/>
      <c r="K112" s="14"/>
      <c r="L112" s="14"/>
    </row>
    <row r="113" spans="1:12" ht="15" customHeight="1">
      <c r="A113" s="14"/>
      <c r="B113" s="14"/>
      <c r="D113" s="14"/>
      <c r="E113" s="14"/>
      <c r="I113" s="14"/>
      <c r="J113" s="14"/>
      <c r="K113" s="14"/>
      <c r="L113" s="14"/>
    </row>
    <row r="114" spans="1:12" ht="15" customHeight="1">
      <c r="A114" s="14"/>
      <c r="B114" s="14"/>
      <c r="D114" s="14"/>
      <c r="E114" s="14"/>
      <c r="I114" s="14"/>
      <c r="J114" s="14"/>
      <c r="K114" s="14"/>
      <c r="L114" s="14"/>
    </row>
    <row r="115" spans="1:12" ht="15" customHeight="1">
      <c r="A115" s="14"/>
      <c r="B115" s="14"/>
      <c r="D115" s="14"/>
      <c r="E115" s="14"/>
      <c r="I115" s="14"/>
      <c r="J115" s="14"/>
      <c r="K115" s="14"/>
      <c r="L115" s="14"/>
    </row>
    <row r="116" spans="1:12" ht="15" customHeight="1">
      <c r="A116" s="14"/>
      <c r="B116" s="14"/>
      <c r="D116" s="14"/>
      <c r="E116" s="14"/>
      <c r="I116" s="14"/>
      <c r="J116" s="14"/>
      <c r="K116" s="14"/>
      <c r="L116" s="14"/>
    </row>
    <row r="117" spans="1:12" ht="15" customHeight="1">
      <c r="A117" s="14"/>
      <c r="B117" s="14"/>
      <c r="D117" s="14"/>
      <c r="E117" s="14"/>
      <c r="I117" s="14"/>
      <c r="J117" s="14"/>
      <c r="K117" s="14"/>
      <c r="L117" s="14"/>
    </row>
    <row r="118" spans="1:12" ht="15" customHeight="1">
      <c r="A118" s="14"/>
      <c r="B118" s="14"/>
      <c r="D118" s="14"/>
      <c r="E118" s="14"/>
      <c r="I118" s="14"/>
      <c r="J118" s="14"/>
      <c r="K118" s="14"/>
      <c r="L118" s="14"/>
    </row>
    <row r="119" spans="1:12" ht="15" customHeight="1">
      <c r="A119" s="14"/>
      <c r="B119" s="14"/>
      <c r="D119" s="14"/>
      <c r="E119" s="14"/>
      <c r="I119" s="14"/>
      <c r="J119" s="14"/>
      <c r="K119" s="14"/>
      <c r="L119" s="14"/>
    </row>
    <row r="120" spans="1:12" ht="15" customHeight="1">
      <c r="A120" s="14"/>
      <c r="B120" s="14"/>
      <c r="D120" s="14"/>
      <c r="E120" s="14"/>
      <c r="I120" s="14"/>
      <c r="J120" s="14"/>
      <c r="K120" s="14"/>
      <c r="L120" s="14"/>
    </row>
    <row r="121" spans="1:12" ht="15" customHeight="1">
      <c r="A121" s="14"/>
      <c r="B121" s="14"/>
      <c r="D121" s="14"/>
      <c r="E121" s="14"/>
      <c r="I121" s="14"/>
      <c r="J121" s="14"/>
      <c r="K121" s="14"/>
      <c r="L121" s="14"/>
    </row>
    <row r="122" spans="1:12" ht="15" customHeight="1">
      <c r="A122" s="14"/>
      <c r="B122" s="14"/>
      <c r="D122" s="14"/>
      <c r="E122" s="14"/>
      <c r="I122" s="14"/>
      <c r="J122" s="14"/>
      <c r="K122" s="14"/>
      <c r="L122" s="14"/>
    </row>
    <row r="123" spans="1:12" ht="15" customHeight="1">
      <c r="A123" s="14"/>
      <c r="B123" s="14"/>
      <c r="D123" s="14"/>
      <c r="E123" s="14"/>
      <c r="I123" s="14"/>
      <c r="J123" s="14"/>
      <c r="K123" s="14"/>
      <c r="L123" s="14"/>
    </row>
    <row r="124" spans="1:12" ht="15" customHeight="1">
      <c r="A124" s="14"/>
      <c r="B124" s="14"/>
      <c r="D124" s="14"/>
      <c r="E124" s="14"/>
      <c r="I124" s="14"/>
      <c r="J124" s="14"/>
      <c r="K124" s="14"/>
      <c r="L124" s="14"/>
    </row>
    <row r="125" spans="1:12" ht="15" customHeight="1">
      <c r="A125" s="14"/>
      <c r="B125" s="14"/>
      <c r="D125" s="14"/>
      <c r="E125" s="14"/>
      <c r="I125" s="14"/>
      <c r="J125" s="14"/>
      <c r="K125" s="14"/>
      <c r="L125" s="14"/>
    </row>
    <row r="126" spans="1:12" ht="15" customHeight="1">
      <c r="A126" s="14"/>
      <c r="B126" s="14"/>
      <c r="D126" s="14"/>
      <c r="E126" s="14"/>
      <c r="I126" s="14"/>
      <c r="J126" s="14"/>
      <c r="K126" s="14"/>
      <c r="L126" s="14"/>
    </row>
    <row r="127" spans="1:12" ht="15" customHeight="1">
      <c r="A127" s="14"/>
      <c r="B127" s="14"/>
      <c r="D127" s="14"/>
      <c r="E127" s="14"/>
      <c r="I127" s="14"/>
      <c r="J127" s="14"/>
      <c r="K127" s="14"/>
      <c r="L127" s="14"/>
    </row>
    <row r="128" spans="1:12" ht="15" customHeight="1">
      <c r="A128" s="14"/>
      <c r="B128" s="14"/>
      <c r="D128" s="14"/>
      <c r="E128" s="14"/>
      <c r="I128" s="14"/>
      <c r="J128" s="14"/>
      <c r="K128" s="14"/>
      <c r="L128" s="14"/>
    </row>
    <row r="129" spans="1:12" ht="15" customHeight="1">
      <c r="A129" s="14"/>
      <c r="B129" s="14"/>
      <c r="D129" s="14"/>
      <c r="E129" s="14"/>
      <c r="I129" s="14"/>
      <c r="J129" s="14"/>
      <c r="K129" s="14"/>
      <c r="L129" s="14"/>
    </row>
    <row r="130" spans="1:12" ht="15" customHeight="1">
      <c r="A130" s="14"/>
      <c r="B130" s="14"/>
      <c r="D130" s="14"/>
      <c r="E130" s="14"/>
      <c r="I130" s="14"/>
      <c r="J130" s="14"/>
      <c r="K130" s="14"/>
      <c r="L130" s="14"/>
    </row>
    <row r="131" spans="1:12" ht="15" customHeight="1">
      <c r="A131" s="14"/>
      <c r="B131" s="14"/>
      <c r="D131" s="14"/>
      <c r="E131" s="14"/>
      <c r="I131" s="14"/>
      <c r="J131" s="14"/>
      <c r="K131" s="14"/>
      <c r="L131" s="14"/>
    </row>
    <row r="132" spans="1:12" ht="15" customHeight="1">
      <c r="A132" s="14"/>
      <c r="B132" s="14"/>
      <c r="D132" s="14"/>
      <c r="E132" s="14"/>
      <c r="I132" s="14"/>
      <c r="J132" s="14"/>
      <c r="K132" s="14"/>
      <c r="L132" s="14"/>
    </row>
    <row r="133" spans="1:12" ht="15" customHeight="1">
      <c r="A133" s="14"/>
      <c r="B133" s="14"/>
      <c r="D133" s="14"/>
      <c r="E133" s="14"/>
      <c r="I133" s="14"/>
      <c r="J133" s="14"/>
      <c r="K133" s="14"/>
      <c r="L133" s="14"/>
    </row>
    <row r="134" spans="1:12" ht="15" customHeight="1">
      <c r="A134" s="14"/>
      <c r="B134" s="14"/>
      <c r="D134" s="14"/>
      <c r="E134" s="14"/>
      <c r="I134" s="14"/>
      <c r="J134" s="14"/>
      <c r="K134" s="14"/>
      <c r="L134" s="14"/>
    </row>
    <row r="135" spans="1:12" ht="15" customHeight="1">
      <c r="A135" s="14"/>
      <c r="B135" s="14"/>
      <c r="D135" s="14"/>
      <c r="E135" s="14"/>
      <c r="I135" s="14"/>
      <c r="J135" s="14"/>
      <c r="K135" s="14"/>
      <c r="L135" s="14"/>
    </row>
    <row r="136" spans="1:12" ht="15" customHeight="1">
      <c r="A136" s="14"/>
      <c r="B136" s="14"/>
      <c r="D136" s="14"/>
      <c r="E136" s="14"/>
      <c r="I136" s="14"/>
      <c r="J136" s="14"/>
      <c r="K136" s="14"/>
      <c r="L136" s="14"/>
    </row>
    <row r="137" spans="1:12" ht="15" customHeight="1">
      <c r="A137" s="14"/>
      <c r="B137" s="14"/>
      <c r="D137" s="14"/>
      <c r="E137" s="14"/>
      <c r="I137" s="14"/>
      <c r="J137" s="14"/>
      <c r="K137" s="14"/>
      <c r="L137" s="14"/>
    </row>
    <row r="138" spans="1:12" ht="15" customHeight="1">
      <c r="A138" s="14"/>
      <c r="B138" s="14"/>
      <c r="D138" s="14"/>
      <c r="E138" s="14"/>
      <c r="I138" s="14"/>
      <c r="J138" s="14"/>
      <c r="K138" s="14"/>
      <c r="L138" s="14"/>
    </row>
    <row r="139" spans="1:12" ht="15" customHeight="1">
      <c r="A139" s="14"/>
      <c r="B139" s="14"/>
      <c r="D139" s="14"/>
      <c r="E139" s="14"/>
      <c r="I139" s="14"/>
      <c r="J139" s="14"/>
      <c r="K139" s="14"/>
      <c r="L139" s="14"/>
    </row>
    <row r="140" spans="1:12" ht="15" customHeight="1">
      <c r="A140" s="14"/>
      <c r="B140" s="14"/>
      <c r="D140" s="14"/>
      <c r="E140" s="14"/>
      <c r="I140" s="14"/>
      <c r="J140" s="14"/>
      <c r="K140" s="14"/>
      <c r="L140" s="14"/>
    </row>
    <row r="141" spans="1:12" ht="15" customHeight="1">
      <c r="A141" s="14"/>
      <c r="B141" s="14"/>
      <c r="D141" s="14"/>
      <c r="E141" s="14"/>
      <c r="I141" s="14"/>
      <c r="J141" s="14"/>
      <c r="K141" s="14"/>
      <c r="L141" s="14"/>
    </row>
    <row r="142" spans="1:12" ht="15" customHeight="1">
      <c r="A142" s="14"/>
      <c r="B142" s="14"/>
      <c r="D142" s="14"/>
      <c r="E142" s="14"/>
      <c r="I142" s="14"/>
      <c r="J142" s="14"/>
      <c r="K142" s="14"/>
      <c r="L142" s="14"/>
    </row>
    <row r="143" spans="1:12" ht="15" customHeight="1">
      <c r="A143" s="14"/>
      <c r="B143" s="14"/>
      <c r="D143" s="14"/>
      <c r="E143" s="14"/>
      <c r="I143" s="14"/>
      <c r="J143" s="14"/>
      <c r="K143" s="14"/>
      <c r="L143" s="14"/>
    </row>
    <row r="144" spans="1:12" ht="15" customHeight="1">
      <c r="A144" s="14"/>
      <c r="B144" s="14"/>
      <c r="D144" s="14"/>
      <c r="E144" s="14"/>
      <c r="I144" s="14"/>
      <c r="J144" s="14"/>
      <c r="K144" s="14"/>
      <c r="L144" s="14"/>
    </row>
    <row r="145" spans="1:12" ht="15" customHeight="1">
      <c r="A145" s="14"/>
      <c r="B145" s="14"/>
      <c r="D145" s="14"/>
      <c r="E145" s="14"/>
      <c r="I145" s="14"/>
      <c r="J145" s="14"/>
      <c r="K145" s="14"/>
      <c r="L145" s="14"/>
    </row>
    <row r="146" spans="1:12" ht="15" customHeight="1">
      <c r="A146" s="14"/>
      <c r="B146" s="14"/>
      <c r="D146" s="14"/>
      <c r="E146" s="14"/>
      <c r="I146" s="14"/>
      <c r="J146" s="14"/>
      <c r="K146" s="14"/>
      <c r="L146" s="14"/>
    </row>
    <row r="147" spans="1:12" ht="15" customHeight="1">
      <c r="A147" s="14"/>
      <c r="B147" s="14"/>
      <c r="D147" s="14"/>
      <c r="E147" s="14"/>
      <c r="I147" s="14"/>
      <c r="J147" s="14"/>
      <c r="K147" s="14"/>
      <c r="L147" s="14"/>
    </row>
    <row r="148" spans="1:12" ht="15" customHeight="1">
      <c r="A148" s="14"/>
      <c r="B148" s="14"/>
      <c r="D148" s="14"/>
      <c r="E148" s="14"/>
      <c r="I148" s="14"/>
      <c r="J148" s="14"/>
      <c r="K148" s="14"/>
      <c r="L148" s="14"/>
    </row>
    <row r="149" spans="1:12" ht="15" customHeight="1">
      <c r="A149" s="14"/>
      <c r="B149" s="14"/>
      <c r="D149" s="14"/>
      <c r="E149" s="14"/>
      <c r="I149" s="14"/>
      <c r="J149" s="14"/>
      <c r="K149" s="14"/>
      <c r="L149" s="14"/>
    </row>
    <row r="150" spans="1:12" ht="15" customHeight="1">
      <c r="A150" s="14"/>
      <c r="B150" s="14"/>
      <c r="D150" s="14"/>
      <c r="E150" s="14"/>
      <c r="I150" s="14"/>
      <c r="J150" s="14"/>
      <c r="K150" s="14"/>
      <c r="L150" s="14"/>
    </row>
    <row r="151" spans="1:12" ht="15" customHeight="1">
      <c r="A151" s="14"/>
      <c r="B151" s="14"/>
      <c r="D151" s="14"/>
      <c r="E151" s="14"/>
      <c r="I151" s="14"/>
      <c r="J151" s="14"/>
      <c r="K151" s="14"/>
      <c r="L151" s="14"/>
    </row>
    <row r="152" spans="1:12" ht="15" customHeight="1">
      <c r="A152" s="14"/>
      <c r="B152" s="14"/>
      <c r="D152" s="14"/>
      <c r="E152" s="14"/>
      <c r="I152" s="14"/>
      <c r="J152" s="14"/>
      <c r="K152" s="14"/>
      <c r="L152" s="14"/>
    </row>
    <row r="153" spans="1:12" ht="15" customHeight="1">
      <c r="A153" s="14"/>
      <c r="B153" s="14"/>
      <c r="D153" s="14"/>
      <c r="E153" s="14"/>
      <c r="I153" s="14"/>
      <c r="J153" s="14"/>
      <c r="K153" s="14"/>
      <c r="L153" s="14"/>
    </row>
    <row r="154" spans="1:12" ht="15" customHeight="1">
      <c r="A154" s="14"/>
      <c r="B154" s="14"/>
      <c r="D154" s="14"/>
      <c r="E154" s="14"/>
      <c r="I154" s="14"/>
      <c r="J154" s="14"/>
      <c r="K154" s="14"/>
      <c r="L154" s="14"/>
    </row>
    <row r="155" spans="1:12" ht="15" customHeight="1">
      <c r="A155" s="14"/>
      <c r="B155" s="14"/>
      <c r="D155" s="14"/>
      <c r="E155" s="14"/>
      <c r="I155" s="14"/>
      <c r="J155" s="14"/>
      <c r="K155" s="14"/>
      <c r="L155" s="14"/>
    </row>
    <row r="156" spans="1:12" ht="15" customHeight="1">
      <c r="A156" s="14"/>
      <c r="B156" s="14"/>
      <c r="D156" s="14"/>
      <c r="E156" s="14"/>
      <c r="I156" s="14"/>
      <c r="J156" s="14"/>
      <c r="K156" s="14"/>
      <c r="L156" s="14"/>
    </row>
    <row r="157" spans="1:12" ht="15" customHeight="1">
      <c r="A157" s="14"/>
      <c r="B157" s="14"/>
      <c r="D157" s="14"/>
      <c r="E157" s="14"/>
      <c r="I157" s="14"/>
      <c r="J157" s="14"/>
      <c r="K157" s="14"/>
      <c r="L157" s="14"/>
    </row>
    <row r="158" spans="1:12" ht="15" customHeight="1">
      <c r="A158" s="14"/>
      <c r="B158" s="14"/>
      <c r="D158" s="14"/>
      <c r="E158" s="14"/>
      <c r="I158" s="14"/>
      <c r="J158" s="14"/>
      <c r="K158" s="14"/>
      <c r="L158" s="14"/>
    </row>
    <row r="159" spans="1:12" ht="15" customHeight="1">
      <c r="A159" s="14"/>
      <c r="B159" s="14"/>
      <c r="D159" s="14"/>
      <c r="E159" s="14"/>
      <c r="I159" s="14"/>
      <c r="J159" s="14"/>
      <c r="K159" s="14"/>
      <c r="L159" s="14"/>
    </row>
    <row r="160" spans="1:12" ht="15" customHeight="1">
      <c r="A160" s="14"/>
      <c r="B160" s="14"/>
      <c r="D160" s="14"/>
      <c r="E160" s="14"/>
      <c r="I160" s="14"/>
      <c r="J160" s="14"/>
      <c r="K160" s="14"/>
      <c r="L160" s="14"/>
    </row>
    <row r="161" spans="1:12" ht="15" customHeight="1">
      <c r="A161" s="14"/>
      <c r="B161" s="14"/>
      <c r="D161" s="14"/>
      <c r="E161" s="14"/>
      <c r="I161" s="14"/>
      <c r="J161" s="14"/>
      <c r="K161" s="14"/>
      <c r="L161" s="14"/>
    </row>
    <row r="162" spans="1:12" ht="15" customHeight="1">
      <c r="A162" s="14"/>
      <c r="B162" s="14"/>
      <c r="D162" s="14"/>
      <c r="E162" s="14"/>
      <c r="I162" s="14"/>
      <c r="J162" s="14"/>
      <c r="K162" s="14"/>
      <c r="L162" s="14"/>
    </row>
    <row r="163" spans="1:12" ht="15" customHeight="1">
      <c r="A163" s="14"/>
      <c r="B163" s="14"/>
      <c r="D163" s="14"/>
      <c r="E163" s="14"/>
      <c r="I163" s="14"/>
      <c r="J163" s="14"/>
      <c r="K163" s="14"/>
      <c r="L163" s="14"/>
    </row>
    <row r="164" spans="1:12" ht="15" customHeight="1">
      <c r="A164" s="14"/>
      <c r="B164" s="14"/>
      <c r="D164" s="14"/>
      <c r="E164" s="14"/>
      <c r="I164" s="14"/>
      <c r="J164" s="14"/>
      <c r="K164" s="14"/>
      <c r="L164" s="14"/>
    </row>
    <row r="165" spans="1:12" ht="15" customHeight="1">
      <c r="A165" s="14"/>
      <c r="B165" s="14"/>
      <c r="D165" s="14"/>
      <c r="E165" s="14"/>
      <c r="I165" s="14"/>
      <c r="J165" s="14"/>
      <c r="K165" s="14"/>
      <c r="L165" s="14"/>
    </row>
    <row r="166" spans="1:12" ht="15" customHeight="1">
      <c r="A166" s="14"/>
      <c r="B166" s="14"/>
      <c r="D166" s="14"/>
      <c r="E166" s="14"/>
      <c r="I166" s="14"/>
      <c r="J166" s="14"/>
      <c r="K166" s="14"/>
      <c r="L166" s="14"/>
    </row>
    <row r="167" spans="1:12" ht="15" customHeight="1">
      <c r="A167" s="14"/>
      <c r="B167" s="14"/>
      <c r="D167" s="14"/>
      <c r="E167" s="14"/>
      <c r="I167" s="14"/>
      <c r="J167" s="14"/>
      <c r="K167" s="14"/>
      <c r="L167" s="14"/>
    </row>
    <row r="168" spans="1:12" ht="15" customHeight="1">
      <c r="A168" s="14"/>
      <c r="B168" s="14"/>
      <c r="D168" s="14"/>
      <c r="E168" s="14"/>
      <c r="I168" s="14"/>
      <c r="J168" s="14"/>
      <c r="K168" s="14"/>
      <c r="L168" s="14"/>
    </row>
    <row r="169" spans="1:12" ht="15" customHeight="1">
      <c r="A169" s="14"/>
      <c r="B169" s="14"/>
      <c r="D169" s="14"/>
      <c r="E169" s="14"/>
      <c r="I169" s="14"/>
      <c r="J169" s="14"/>
      <c r="K169" s="14"/>
      <c r="L169" s="14"/>
    </row>
    <row r="170" spans="1:12" ht="15" customHeight="1">
      <c r="A170" s="14"/>
      <c r="B170" s="14"/>
      <c r="D170" s="14"/>
      <c r="E170" s="14"/>
      <c r="I170" s="14"/>
      <c r="J170" s="14"/>
      <c r="K170" s="14"/>
      <c r="L170" s="14"/>
    </row>
    <row r="171" spans="1:12" ht="15" customHeight="1">
      <c r="A171" s="14"/>
      <c r="B171" s="14"/>
      <c r="D171" s="14"/>
      <c r="E171" s="14"/>
      <c r="I171" s="14"/>
      <c r="J171" s="14"/>
      <c r="K171" s="14"/>
      <c r="L171" s="14"/>
    </row>
  </sheetData>
  <autoFilter ref="A14:L67">
    <filterColumn colId="7"/>
  </autoFilter>
  <mergeCells count="6">
    <mergeCell ref="B73:H73"/>
    <mergeCell ref="A1:G1"/>
    <mergeCell ref="A2:G2"/>
    <mergeCell ref="A3:G3"/>
    <mergeCell ref="B71:H71"/>
    <mergeCell ref="B72:H72"/>
  </mergeCells>
  <printOptions horizontalCentered="1"/>
  <pageMargins left="0.55118110236220474" right="0.55118110236220474" top="0.78740157480314965" bottom="1.5748031496062993" header="0.51181102362204722" footer="1.1811023622047245"/>
  <pageSetup paperSize="9" scale="95" firstPageNumber="40" fitToHeight="15" orientation="portrait" blackAndWhite="1" useFirstPageNumber="1" r:id="rId1"/>
  <headerFooter alignWithMargins="0">
    <oddHeader xml:space="preserve">&amp;C   </oddHeader>
    <oddFooter>&amp;C&amp;"Times New Roman,Bold"  &amp;P</oddFooter>
  </headerFooter>
</worksheet>
</file>

<file path=xl/worksheets/sheet32.xml><?xml version="1.0" encoding="utf-8"?>
<worksheet xmlns="http://schemas.openxmlformats.org/spreadsheetml/2006/main" xmlns:r="http://schemas.openxmlformats.org/officeDocument/2006/relationships">
  <sheetPr syncVertical="1" syncRef="C1" transitionEvaluation="1">
    <tabColor rgb="FFFF0000"/>
  </sheetPr>
  <dimension ref="A1:H101"/>
  <sheetViews>
    <sheetView view="pageBreakPreview" topLeftCell="C1" zoomScaleSheetLayoutView="100" workbookViewId="0">
      <selection activeCell="I1" sqref="I1:AH1048576"/>
    </sheetView>
  </sheetViews>
  <sheetFormatPr defaultColWidth="9.109375" defaultRowHeight="13.2"/>
  <cols>
    <col min="1" max="1" width="6.44140625" style="125" customWidth="1"/>
    <col min="2" max="2" width="8.109375" style="103" customWidth="1"/>
    <col min="3" max="3" width="35.77734375" style="204" customWidth="1"/>
    <col min="4" max="4" width="7.77734375" style="100" customWidth="1"/>
    <col min="5" max="5" width="10.77734375" style="100" customWidth="1"/>
    <col min="6" max="7" width="10.77734375" style="85" customWidth="1"/>
    <col min="8" max="8" width="3.33203125" style="85" customWidth="1"/>
    <col min="9" max="11" width="9.109375" style="85" customWidth="1"/>
    <col min="12" max="16384" width="9.109375" style="85"/>
  </cols>
  <sheetData>
    <row r="1" spans="1:8" ht="14.1" customHeight="1">
      <c r="A1" s="1486" t="s">
        <v>417</v>
      </c>
      <c r="B1" s="1486"/>
      <c r="C1" s="1486"/>
      <c r="D1" s="1486"/>
      <c r="E1" s="1486"/>
      <c r="F1" s="1486"/>
      <c r="G1" s="1486"/>
      <c r="H1" s="964"/>
    </row>
    <row r="2" spans="1:8" ht="14.1" customHeight="1">
      <c r="A2" s="1486" t="s">
        <v>418</v>
      </c>
      <c r="B2" s="1486"/>
      <c r="C2" s="1486"/>
      <c r="D2" s="1486"/>
      <c r="E2" s="1486"/>
      <c r="F2" s="1486"/>
      <c r="G2" s="1486"/>
      <c r="H2" s="964"/>
    </row>
    <row r="3" spans="1:8">
      <c r="A3" s="1472" t="s">
        <v>469</v>
      </c>
      <c r="B3" s="1472"/>
      <c r="C3" s="1472"/>
      <c r="D3" s="1472"/>
      <c r="E3" s="1472"/>
      <c r="F3" s="1472"/>
      <c r="G3" s="1472"/>
      <c r="H3" s="962"/>
    </row>
    <row r="4" spans="1:8" ht="9.6" customHeight="1">
      <c r="A4" s="35"/>
      <c r="B4" s="1270"/>
      <c r="C4" s="1270"/>
      <c r="D4" s="1270"/>
      <c r="E4" s="1270"/>
      <c r="F4" s="1270"/>
      <c r="G4" s="1270"/>
      <c r="H4" s="963"/>
    </row>
    <row r="5" spans="1:8">
      <c r="A5" s="35"/>
      <c r="B5" s="31"/>
      <c r="C5" s="31"/>
      <c r="D5" s="36"/>
      <c r="E5" s="37" t="s">
        <v>11</v>
      </c>
      <c r="F5" s="37" t="s">
        <v>12</v>
      </c>
      <c r="G5" s="37" t="s">
        <v>116</v>
      </c>
      <c r="H5" s="34"/>
    </row>
    <row r="6" spans="1:8">
      <c r="A6" s="35"/>
      <c r="B6" s="38" t="s">
        <v>13</v>
      </c>
      <c r="C6" s="31" t="s">
        <v>14</v>
      </c>
      <c r="D6" s="39" t="s">
        <v>56</v>
      </c>
      <c r="E6" s="33">
        <v>1397721</v>
      </c>
      <c r="F6" s="527">
        <v>0</v>
      </c>
      <c r="G6" s="33">
        <f>SUM(E6:F6)</f>
        <v>1397721</v>
      </c>
      <c r="H6" s="33"/>
    </row>
    <row r="7" spans="1:8">
      <c r="A7" s="35"/>
      <c r="B7" s="38" t="s">
        <v>15</v>
      </c>
      <c r="C7" s="40" t="s">
        <v>16</v>
      </c>
      <c r="D7" s="41"/>
      <c r="E7" s="34"/>
      <c r="F7" s="530"/>
      <c r="G7" s="34"/>
      <c r="H7" s="34"/>
    </row>
    <row r="8" spans="1:8">
      <c r="A8" s="35"/>
      <c r="B8" s="38"/>
      <c r="C8" s="40" t="s">
        <v>112</v>
      </c>
      <c r="D8" s="41" t="s">
        <v>56</v>
      </c>
      <c r="E8" s="34">
        <f>G23</f>
        <v>143</v>
      </c>
      <c r="F8" s="531">
        <v>0</v>
      </c>
      <c r="G8" s="34">
        <f>SUM(E8:F8)</f>
        <v>143</v>
      </c>
      <c r="H8" s="34"/>
    </row>
    <row r="9" spans="1:8">
      <c r="A9" s="35"/>
      <c r="B9" s="42" t="s">
        <v>55</v>
      </c>
      <c r="C9" s="31" t="s">
        <v>27</v>
      </c>
      <c r="D9" s="43" t="s">
        <v>56</v>
      </c>
      <c r="E9" s="44">
        <f>SUM(E6:E8)</f>
        <v>1397864</v>
      </c>
      <c r="F9" s="526">
        <f>SUM(F6:F8)</f>
        <v>0</v>
      </c>
      <c r="G9" s="44">
        <f>SUM(E9:F9)</f>
        <v>1397864</v>
      </c>
      <c r="H9" s="33"/>
    </row>
    <row r="10" spans="1:8">
      <c r="A10" s="35"/>
      <c r="B10" s="38"/>
      <c r="C10" s="31"/>
      <c r="D10" s="32"/>
      <c r="E10" s="32"/>
      <c r="F10" s="39"/>
      <c r="G10" s="32"/>
      <c r="H10" s="32"/>
    </row>
    <row r="11" spans="1:8" s="108" customFormat="1">
      <c r="A11" s="35"/>
      <c r="B11" s="38" t="s">
        <v>28</v>
      </c>
      <c r="C11" s="31" t="s">
        <v>29</v>
      </c>
      <c r="D11" s="31"/>
      <c r="E11" s="31"/>
      <c r="F11" s="45"/>
      <c r="G11" s="31"/>
      <c r="H11" s="31"/>
    </row>
    <row r="12" spans="1:8" s="1" customFormat="1" ht="12" customHeight="1">
      <c r="A12" s="33"/>
      <c r="B12" s="467"/>
      <c r="C12" s="467"/>
      <c r="D12" s="467"/>
      <c r="E12" s="467"/>
      <c r="F12" s="467"/>
      <c r="G12" s="467"/>
      <c r="H12" s="467"/>
    </row>
    <row r="13" spans="1:8" s="1" customFormat="1">
      <c r="A13" s="895"/>
      <c r="B13" s="896"/>
      <c r="C13" s="896"/>
      <c r="D13" s="896"/>
      <c r="E13" s="896"/>
      <c r="F13" s="896"/>
      <c r="G13" s="896" t="s">
        <v>104</v>
      </c>
      <c r="H13" s="467"/>
    </row>
    <row r="14" spans="1:8" s="1" customFormat="1" ht="13.8" thickBot="1">
      <c r="A14" s="46"/>
      <c r="B14" s="262"/>
      <c r="C14" s="262" t="s">
        <v>30</v>
      </c>
      <c r="D14" s="262"/>
      <c r="E14" s="262"/>
      <c r="F14" s="262"/>
      <c r="G14" s="47" t="s">
        <v>55</v>
      </c>
      <c r="H14" s="34"/>
    </row>
    <row r="15" spans="1:8" ht="15" customHeight="1" thickTop="1">
      <c r="A15" s="1277"/>
      <c r="C15" s="131" t="s">
        <v>59</v>
      </c>
      <c r="D15" s="92"/>
      <c r="E15" s="536"/>
      <c r="F15" s="536"/>
      <c r="G15" s="92"/>
      <c r="H15" s="92"/>
    </row>
    <row r="16" spans="1:8" ht="15" customHeight="1">
      <c r="A16" s="1279" t="s">
        <v>60</v>
      </c>
      <c r="B16" s="94">
        <v>2015</v>
      </c>
      <c r="C16" s="95" t="s">
        <v>419</v>
      </c>
      <c r="D16" s="92"/>
      <c r="E16" s="536"/>
      <c r="F16" s="536"/>
      <c r="G16" s="92"/>
      <c r="H16" s="92"/>
    </row>
    <row r="17" spans="1:8" ht="15" customHeight="1">
      <c r="A17" s="1279"/>
      <c r="B17" s="119">
        <v>0.10100000000000001</v>
      </c>
      <c r="C17" s="95" t="s">
        <v>420</v>
      </c>
      <c r="D17" s="120"/>
      <c r="E17" s="501"/>
      <c r="F17" s="501"/>
      <c r="G17" s="120"/>
      <c r="H17" s="120"/>
    </row>
    <row r="18" spans="1:8" ht="15" customHeight="1">
      <c r="A18" s="1279"/>
      <c r="B18" s="118">
        <v>60</v>
      </c>
      <c r="C18" s="626" t="s">
        <v>421</v>
      </c>
      <c r="D18" s="120"/>
      <c r="E18" s="501"/>
      <c r="F18" s="501"/>
      <c r="G18" s="120"/>
      <c r="H18" s="120"/>
    </row>
    <row r="19" spans="1:8" ht="15" customHeight="1">
      <c r="A19" s="1279"/>
      <c r="B19" s="123" t="s">
        <v>331</v>
      </c>
      <c r="C19" s="838" t="s">
        <v>269</v>
      </c>
      <c r="D19" s="265"/>
      <c r="E19" s="265"/>
      <c r="F19" s="536"/>
      <c r="G19" s="92">
        <v>143</v>
      </c>
      <c r="H19" s="92"/>
    </row>
    <row r="20" spans="1:8" ht="15" customHeight="1">
      <c r="A20" s="1279" t="s">
        <v>55</v>
      </c>
      <c r="B20" s="118">
        <v>60</v>
      </c>
      <c r="C20" s="626" t="s">
        <v>421</v>
      </c>
      <c r="D20" s="265"/>
      <c r="E20" s="268"/>
      <c r="F20" s="543"/>
      <c r="G20" s="134">
        <f>SUM(G19:G19)</f>
        <v>143</v>
      </c>
      <c r="H20" s="92"/>
    </row>
    <row r="21" spans="1:8" ht="13.35" customHeight="1">
      <c r="A21" s="1279" t="s">
        <v>55</v>
      </c>
      <c r="B21" s="119">
        <v>0.10100000000000001</v>
      </c>
      <c r="C21" s="95" t="s">
        <v>420</v>
      </c>
      <c r="D21" s="92"/>
      <c r="E21" s="543"/>
      <c r="F21" s="543"/>
      <c r="G21" s="134">
        <f>G20</f>
        <v>143</v>
      </c>
      <c r="H21" s="92"/>
    </row>
    <row r="22" spans="1:8" ht="13.35" customHeight="1">
      <c r="A22" s="1279" t="s">
        <v>55</v>
      </c>
      <c r="B22" s="94">
        <v>2015</v>
      </c>
      <c r="C22" s="95" t="s">
        <v>419</v>
      </c>
      <c r="D22" s="92"/>
      <c r="E22" s="536"/>
      <c r="F22" s="536"/>
      <c r="G22" s="92">
        <f>G21</f>
        <v>143</v>
      </c>
      <c r="H22" s="92"/>
    </row>
    <row r="23" spans="1:8">
      <c r="A23" s="194" t="s">
        <v>55</v>
      </c>
      <c r="B23" s="1033"/>
      <c r="C23" s="182" t="s">
        <v>59</v>
      </c>
      <c r="D23" s="231"/>
      <c r="E23" s="231"/>
      <c r="F23" s="231"/>
      <c r="G23" s="231">
        <f>G21</f>
        <v>143</v>
      </c>
      <c r="H23" s="144"/>
    </row>
    <row r="24" spans="1:8">
      <c r="A24" s="942" t="s">
        <v>55</v>
      </c>
      <c r="B24" s="1034"/>
      <c r="C24" s="73" t="s">
        <v>56</v>
      </c>
      <c r="D24" s="1420"/>
      <c r="E24" s="231"/>
      <c r="F24" s="231"/>
      <c r="G24" s="231">
        <f t="shared" ref="G24" si="0">G23</f>
        <v>143</v>
      </c>
      <c r="H24" s="144"/>
    </row>
    <row r="25" spans="1:8">
      <c r="C25" s="903"/>
      <c r="D25" s="144"/>
      <c r="E25" s="144"/>
      <c r="F25" s="144"/>
      <c r="G25" s="144"/>
      <c r="H25" s="144"/>
    </row>
    <row r="26" spans="1:8">
      <c r="A26" s="1119" t="s">
        <v>656</v>
      </c>
      <c r="B26" s="146"/>
      <c r="C26" s="1090"/>
      <c r="D26" s="15"/>
      <c r="E26" s="15"/>
      <c r="F26" s="15"/>
      <c r="G26" s="15"/>
      <c r="H26" s="647"/>
    </row>
    <row r="27" spans="1:8">
      <c r="A27" s="1120"/>
      <c r="B27" s="1495"/>
      <c r="C27" s="1495"/>
      <c r="D27" s="1495"/>
      <c r="E27" s="1495"/>
      <c r="F27" s="1495"/>
      <c r="G27" s="1495"/>
      <c r="H27" s="1495"/>
    </row>
    <row r="28" spans="1:8">
      <c r="C28" s="103"/>
      <c r="F28" s="100"/>
      <c r="G28" s="100"/>
      <c r="H28" s="100"/>
    </row>
    <row r="29" spans="1:8">
      <c r="F29" s="100"/>
      <c r="G29" s="100"/>
      <c r="H29" s="100"/>
    </row>
    <row r="30" spans="1:8">
      <c r="F30" s="100"/>
      <c r="G30" s="100"/>
      <c r="H30" s="100"/>
    </row>
    <row r="31" spans="1:8" s="14" customFormat="1">
      <c r="A31" s="629"/>
      <c r="B31" s="630"/>
      <c r="C31" s="631"/>
      <c r="D31" s="64"/>
      <c r="E31" s="64"/>
      <c r="F31" s="64"/>
      <c r="G31" s="64"/>
      <c r="H31" s="64"/>
    </row>
    <row r="32" spans="1:8" s="14" customFormat="1">
      <c r="A32" s="629"/>
      <c r="B32" s="80"/>
      <c r="C32" s="631"/>
      <c r="D32" s="64"/>
      <c r="E32" s="64"/>
      <c r="F32" s="50"/>
      <c r="G32" s="50"/>
      <c r="H32" s="50"/>
    </row>
    <row r="43" spans="1:8" s="14" customFormat="1" ht="6.9" customHeight="1">
      <c r="A43" s="250"/>
      <c r="B43" s="83"/>
      <c r="C43" s="58"/>
      <c r="D43" s="207"/>
      <c r="E43" s="207"/>
      <c r="F43" s="207"/>
      <c r="G43" s="207"/>
      <c r="H43" s="207"/>
    </row>
    <row r="44" spans="1:8" s="14" customFormat="1">
      <c r="A44" s="250"/>
      <c r="B44" s="761"/>
      <c r="C44" s="58"/>
      <c r="D44" s="15"/>
      <c r="E44" s="15"/>
      <c r="F44" s="15"/>
      <c r="G44" s="15"/>
      <c r="H44" s="15"/>
    </row>
    <row r="45" spans="1:8" s="14" customFormat="1">
      <c r="A45" s="90"/>
      <c r="B45" s="746"/>
      <c r="C45" s="626"/>
      <c r="D45" s="98"/>
      <c r="E45" s="98"/>
      <c r="F45" s="98"/>
      <c r="G45" s="98"/>
      <c r="H45" s="98"/>
    </row>
    <row r="46" spans="1:8" s="14" customFormat="1">
      <c r="A46" s="90"/>
      <c r="B46" s="643"/>
      <c r="C46" s="131"/>
      <c r="D46" s="98"/>
      <c r="E46" s="98"/>
      <c r="F46" s="98"/>
      <c r="G46" s="98"/>
      <c r="H46" s="98"/>
    </row>
    <row r="47" spans="1:8" s="14" customFormat="1">
      <c r="A47" s="90"/>
      <c r="B47" s="762"/>
      <c r="C47" s="132"/>
      <c r="D47" s="98"/>
      <c r="E47" s="98"/>
      <c r="F47" s="98"/>
      <c r="G47" s="98"/>
      <c r="H47" s="98"/>
    </row>
    <row r="48" spans="1:8" s="14" customFormat="1">
      <c r="A48" s="90"/>
      <c r="B48" s="199"/>
      <c r="C48" s="132"/>
      <c r="D48" s="286"/>
      <c r="E48" s="286"/>
      <c r="F48" s="286"/>
      <c r="G48" s="690"/>
      <c r="H48" s="690"/>
    </row>
    <row r="49" spans="1:8" s="14" customFormat="1">
      <c r="A49" s="90"/>
      <c r="B49" s="199"/>
      <c r="C49" s="132"/>
      <c r="D49" s="286"/>
      <c r="E49" s="286"/>
      <c r="F49" s="286"/>
      <c r="G49" s="690"/>
      <c r="H49" s="690"/>
    </row>
    <row r="50" spans="1:8" s="14" customFormat="1">
      <c r="A50" s="90"/>
      <c r="B50" s="199"/>
      <c r="C50" s="132"/>
      <c r="D50" s="272"/>
      <c r="E50" s="286"/>
      <c r="F50" s="272"/>
      <c r="G50" s="744"/>
      <c r="H50" s="744"/>
    </row>
    <row r="51" spans="1:8" s="14" customFormat="1">
      <c r="A51" s="90"/>
      <c r="B51" s="199"/>
      <c r="C51" s="626"/>
      <c r="D51" s="267"/>
      <c r="E51" s="292"/>
      <c r="F51" s="267"/>
      <c r="G51" s="744"/>
      <c r="H51" s="744"/>
    </row>
    <row r="52" spans="1:8" s="14" customFormat="1">
      <c r="A52" s="90"/>
      <c r="B52" s="199"/>
      <c r="C52" s="132"/>
      <c r="D52" s="266"/>
      <c r="E52" s="266"/>
      <c r="F52" s="266"/>
      <c r="G52" s="744"/>
      <c r="H52" s="744"/>
    </row>
    <row r="53" spans="1:8" s="14" customFormat="1">
      <c r="A53" s="90"/>
      <c r="B53" s="199"/>
      <c r="C53" s="626"/>
      <c r="D53" s="272"/>
      <c r="E53" s="266"/>
      <c r="F53" s="272"/>
      <c r="G53" s="638"/>
      <c r="H53" s="638"/>
    </row>
    <row r="54" spans="1:8" s="14" customFormat="1">
      <c r="A54" s="89"/>
      <c r="B54" s="642"/>
      <c r="C54" s="626"/>
      <c r="D54" s="678"/>
      <c r="E54" s="678"/>
      <c r="F54" s="678"/>
      <c r="G54" s="678"/>
      <c r="H54" s="678"/>
    </row>
    <row r="55" spans="1:8" s="14" customFormat="1" ht="9.9" customHeight="1">
      <c r="A55" s="89"/>
      <c r="B55" s="642"/>
      <c r="C55" s="626"/>
      <c r="D55" s="117"/>
      <c r="E55" s="117"/>
      <c r="F55" s="117"/>
      <c r="G55" s="117"/>
      <c r="H55" s="117"/>
    </row>
    <row r="56" spans="1:8" s="14" customFormat="1">
      <c r="A56" s="133"/>
      <c r="B56" s="642"/>
      <c r="C56" s="626"/>
      <c r="D56" s="92"/>
      <c r="E56" s="92"/>
      <c r="F56" s="92"/>
      <c r="G56" s="92"/>
      <c r="H56" s="92"/>
    </row>
    <row r="57" spans="1:8" s="14" customFormat="1">
      <c r="A57" s="133"/>
      <c r="B57" s="123"/>
      <c r="C57" s="626"/>
      <c r="D57" s="265"/>
      <c r="E57" s="267"/>
      <c r="F57" s="265"/>
      <c r="G57" s="265"/>
      <c r="H57" s="265"/>
    </row>
    <row r="58" spans="1:8" s="14" customFormat="1">
      <c r="A58" s="133"/>
      <c r="B58" s="123"/>
      <c r="C58" s="626"/>
      <c r="D58" s="267"/>
      <c r="E58" s="267"/>
      <c r="F58" s="267"/>
      <c r="G58" s="265"/>
      <c r="H58" s="265"/>
    </row>
    <row r="59" spans="1:8" s="14" customFormat="1">
      <c r="A59" s="133"/>
      <c r="B59" s="123"/>
      <c r="C59" s="626"/>
      <c r="D59" s="270"/>
      <c r="E59" s="269"/>
      <c r="F59" s="269"/>
      <c r="G59" s="269"/>
      <c r="H59" s="269"/>
    </row>
    <row r="60" spans="1:8" s="14" customFormat="1">
      <c r="A60" s="89"/>
      <c r="B60" s="642"/>
      <c r="C60" s="626"/>
      <c r="D60" s="270"/>
      <c r="E60" s="269"/>
      <c r="F60" s="270"/>
      <c r="G60" s="270"/>
      <c r="H60" s="270"/>
    </row>
    <row r="61" spans="1:8" s="14" customFormat="1" ht="9.9" customHeight="1">
      <c r="A61" s="90"/>
      <c r="B61" s="762"/>
      <c r="C61" s="132"/>
      <c r="D61" s="540"/>
      <c r="E61" s="540"/>
      <c r="F61" s="540"/>
      <c r="G61" s="540"/>
      <c r="H61" s="540"/>
    </row>
    <row r="62" spans="1:8" s="14" customFormat="1">
      <c r="A62" s="89"/>
      <c r="B62" s="642"/>
      <c r="C62" s="626"/>
      <c r="D62" s="265"/>
      <c r="E62" s="265"/>
      <c r="F62" s="265"/>
      <c r="G62" s="265"/>
      <c r="H62" s="265"/>
    </row>
    <row r="63" spans="1:8" s="14" customFormat="1">
      <c r="A63" s="89"/>
      <c r="B63" s="123"/>
      <c r="C63" s="626"/>
      <c r="D63" s="265"/>
      <c r="E63" s="267"/>
      <c r="F63" s="265"/>
      <c r="G63" s="265"/>
      <c r="H63" s="265"/>
    </row>
    <row r="64" spans="1:8" s="14" customFormat="1">
      <c r="A64" s="89"/>
      <c r="B64" s="123"/>
      <c r="C64" s="626"/>
      <c r="D64" s="267"/>
      <c r="E64" s="267"/>
      <c r="F64" s="267"/>
      <c r="G64" s="267"/>
      <c r="H64" s="267"/>
    </row>
    <row r="65" spans="1:8" s="14" customFormat="1">
      <c r="A65" s="613"/>
      <c r="B65" s="639"/>
      <c r="C65" s="507"/>
      <c r="D65" s="269"/>
      <c r="E65" s="269"/>
      <c r="F65" s="269"/>
      <c r="G65" s="269"/>
      <c r="H65" s="269"/>
    </row>
    <row r="66" spans="1:8" s="14" customFormat="1">
      <c r="A66" s="89"/>
      <c r="B66" s="642"/>
      <c r="C66" s="626"/>
      <c r="D66" s="270"/>
      <c r="E66" s="269"/>
      <c r="F66" s="270"/>
      <c r="G66" s="270"/>
      <c r="H66" s="270"/>
    </row>
    <row r="67" spans="1:8" s="14" customFormat="1">
      <c r="A67" s="89"/>
      <c r="B67" s="119"/>
      <c r="C67" s="95"/>
      <c r="D67" s="270"/>
      <c r="E67" s="270"/>
      <c r="F67" s="270"/>
      <c r="G67" s="270"/>
      <c r="H67" s="270"/>
    </row>
    <row r="68" spans="1:8" s="14" customFormat="1">
      <c r="A68" s="209"/>
      <c r="B68" s="763"/>
      <c r="C68" s="208"/>
      <c r="D68" s="56"/>
      <c r="E68" s="56"/>
      <c r="F68" s="268"/>
      <c r="G68" s="56"/>
      <c r="H68" s="56"/>
    </row>
    <row r="69" spans="1:8" s="14" customFormat="1">
      <c r="A69" s="904"/>
      <c r="B69" s="905"/>
      <c r="C69" s="73"/>
      <c r="D69" s="56"/>
      <c r="E69" s="56"/>
      <c r="F69" s="56"/>
      <c r="G69" s="56"/>
      <c r="H69" s="56"/>
    </row>
    <row r="70" spans="1:8" s="14" customFormat="1" ht="9.9" customHeight="1">
      <c r="A70" s="250"/>
      <c r="B70" s="83"/>
      <c r="C70" s="58"/>
      <c r="D70" s="55"/>
      <c r="E70" s="55"/>
      <c r="F70" s="265"/>
      <c r="G70" s="55"/>
      <c r="H70" s="55"/>
    </row>
    <row r="71" spans="1:8" s="14" customFormat="1">
      <c r="A71" s="503"/>
      <c r="B71" s="193"/>
      <c r="C71" s="54"/>
      <c r="D71" s="767"/>
      <c r="E71" s="767"/>
      <c r="F71" s="767"/>
      <c r="G71" s="767"/>
      <c r="H71" s="767"/>
    </row>
    <row r="72" spans="1:8" s="14" customFormat="1">
      <c r="A72" s="90"/>
      <c r="B72" s="764"/>
      <c r="C72" s="158"/>
      <c r="D72" s="767"/>
      <c r="E72" s="767"/>
      <c r="F72" s="767"/>
      <c r="G72" s="767"/>
      <c r="H72" s="767"/>
    </row>
    <row r="73" spans="1:8" s="14" customFormat="1">
      <c r="A73" s="503"/>
      <c r="B73" s="766"/>
      <c r="C73" s="157"/>
      <c r="D73" s="767"/>
      <c r="E73" s="767"/>
      <c r="F73" s="767"/>
      <c r="G73" s="767"/>
      <c r="H73" s="767"/>
    </row>
    <row r="74" spans="1:8" s="14" customFormat="1">
      <c r="A74" s="503"/>
      <c r="B74" s="643"/>
      <c r="C74" s="54"/>
      <c r="D74" s="767"/>
      <c r="E74" s="767"/>
      <c r="F74" s="767"/>
      <c r="G74" s="767"/>
      <c r="H74" s="767"/>
    </row>
    <row r="75" spans="1:8" s="14" customFormat="1">
      <c r="A75" s="503"/>
      <c r="B75" s="193"/>
      <c r="C75" s="749"/>
      <c r="D75" s="767"/>
      <c r="E75" s="767"/>
      <c r="F75" s="767"/>
      <c r="G75" s="767"/>
      <c r="H75" s="767"/>
    </row>
    <row r="76" spans="1:8" s="14" customFormat="1">
      <c r="A76" s="503"/>
      <c r="B76" s="87"/>
      <c r="C76" s="626"/>
      <c r="D76" s="272"/>
      <c r="E76" s="272"/>
      <c r="F76" s="266"/>
      <c r="G76" s="272"/>
      <c r="H76" s="272"/>
    </row>
    <row r="77" spans="1:8" s="14" customFormat="1">
      <c r="A77" s="503"/>
      <c r="B77" s="193"/>
      <c r="C77" s="781"/>
      <c r="D77" s="271"/>
      <c r="E77" s="271"/>
      <c r="F77" s="268"/>
      <c r="G77" s="271"/>
      <c r="H77" s="271"/>
    </row>
    <row r="78" spans="1:8" s="14" customFormat="1" ht="9.9" customHeight="1">
      <c r="A78" s="250"/>
      <c r="B78" s="87"/>
      <c r="C78" s="626"/>
      <c r="D78" s="50"/>
      <c r="E78" s="50"/>
      <c r="F78" s="50"/>
      <c r="G78" s="50"/>
      <c r="H78" s="50"/>
    </row>
    <row r="79" spans="1:8" s="14" customFormat="1">
      <c r="A79" s="250"/>
      <c r="B79" s="517"/>
      <c r="C79" s="968"/>
      <c r="D79" s="50"/>
      <c r="E79" s="50"/>
      <c r="F79" s="50"/>
      <c r="G79" s="50"/>
      <c r="H79" s="50"/>
    </row>
    <row r="80" spans="1:8" s="14" customFormat="1">
      <c r="A80" s="250"/>
      <c r="B80" s="87"/>
      <c r="C80" s="626"/>
      <c r="D80" s="267"/>
      <c r="E80" s="267"/>
      <c r="F80" s="265"/>
      <c r="G80" s="267"/>
      <c r="H80" s="267"/>
    </row>
    <row r="81" spans="1:8" s="14" customFormat="1">
      <c r="A81" s="250"/>
      <c r="B81" s="87"/>
      <c r="C81" s="626"/>
      <c r="D81" s="267"/>
      <c r="E81" s="267"/>
      <c r="F81" s="267"/>
      <c r="G81" s="267"/>
      <c r="H81" s="267"/>
    </row>
    <row r="82" spans="1:8" s="14" customFormat="1">
      <c r="A82" s="235"/>
      <c r="B82" s="517"/>
      <c r="C82" s="968"/>
      <c r="D82" s="271"/>
      <c r="E82" s="271"/>
      <c r="F82" s="268"/>
      <c r="G82" s="271"/>
      <c r="H82" s="271"/>
    </row>
    <row r="83" spans="1:8" s="14" customFormat="1">
      <c r="A83" s="250"/>
      <c r="B83" s="119"/>
      <c r="C83" s="58"/>
      <c r="D83" s="269"/>
      <c r="E83" s="269"/>
      <c r="F83" s="270"/>
      <c r="G83" s="269"/>
      <c r="H83" s="269"/>
    </row>
    <row r="84" spans="1:8" s="14" customFormat="1">
      <c r="A84" s="250"/>
      <c r="B84" s="668"/>
      <c r="C84" s="164"/>
      <c r="D84" s="269"/>
      <c r="E84" s="269"/>
      <c r="F84" s="270"/>
      <c r="G84" s="269"/>
      <c r="H84" s="269"/>
    </row>
    <row r="85" spans="1:8" s="14" customFormat="1">
      <c r="A85" s="89"/>
      <c r="B85" s="768"/>
      <c r="C85" s="163"/>
      <c r="D85" s="271"/>
      <c r="E85" s="271"/>
      <c r="F85" s="268"/>
      <c r="G85" s="271"/>
      <c r="H85" s="271"/>
    </row>
    <row r="86" spans="1:8" s="14" customFormat="1" ht="9.9" customHeight="1">
      <c r="A86" s="89"/>
      <c r="B86" s="768"/>
      <c r="C86" s="163"/>
      <c r="D86" s="265"/>
      <c r="E86" s="267"/>
      <c r="F86" s="265"/>
      <c r="G86" s="265"/>
      <c r="H86" s="265"/>
    </row>
    <row r="87" spans="1:8" s="14" customFormat="1">
      <c r="A87" s="769"/>
      <c r="B87" s="630"/>
      <c r="C87" s="770"/>
      <c r="D87" s="64"/>
      <c r="E87" s="64"/>
      <c r="F87" s="64"/>
      <c r="G87" s="64"/>
      <c r="H87" s="64"/>
    </row>
    <row r="88" spans="1:8" s="14" customFormat="1">
      <c r="A88" s="771"/>
      <c r="B88" s="65"/>
      <c r="C88" s="772"/>
      <c r="D88" s="64"/>
      <c r="E88" s="64"/>
      <c r="F88" s="64"/>
      <c r="G88" s="64"/>
      <c r="H88" s="64"/>
    </row>
    <row r="89" spans="1:8" s="14" customFormat="1">
      <c r="A89" s="771"/>
      <c r="B89" s="773"/>
      <c r="C89" s="770"/>
      <c r="D89" s="64"/>
      <c r="E89" s="64"/>
      <c r="F89" s="64"/>
      <c r="G89" s="64"/>
      <c r="H89" s="64"/>
    </row>
    <row r="90" spans="1:8" s="14" customFormat="1">
      <c r="A90" s="771"/>
      <c r="B90" s="632"/>
      <c r="C90" s="772"/>
      <c r="D90" s="64"/>
      <c r="E90" s="64"/>
      <c r="F90" s="64"/>
      <c r="G90" s="64"/>
      <c r="H90" s="64"/>
    </row>
    <row r="91" spans="1:8" s="14" customFormat="1">
      <c r="A91" s="632"/>
      <c r="B91" s="632"/>
      <c r="C91" s="772"/>
      <c r="D91" s="292"/>
      <c r="E91" s="288"/>
      <c r="F91" s="288"/>
      <c r="G91" s="292"/>
      <c r="H91" s="292"/>
    </row>
    <row r="92" spans="1:8" s="14" customFormat="1">
      <c r="A92" s="771"/>
      <c r="B92" s="773"/>
      <c r="C92" s="770"/>
      <c r="D92" s="315"/>
      <c r="E92" s="316"/>
      <c r="F92" s="316"/>
      <c r="G92" s="315"/>
      <c r="H92" s="315"/>
    </row>
    <row r="93" spans="1:8" s="14" customFormat="1">
      <c r="A93" s="771"/>
      <c r="B93" s="65"/>
      <c r="C93" s="772"/>
      <c r="D93" s="315"/>
      <c r="E93" s="316"/>
      <c r="F93" s="316"/>
      <c r="G93" s="315"/>
      <c r="H93" s="315"/>
    </row>
    <row r="94" spans="1:8" s="14" customFormat="1">
      <c r="A94" s="771"/>
      <c r="B94" s="630"/>
      <c r="C94" s="770"/>
      <c r="D94" s="315"/>
      <c r="E94" s="316"/>
      <c r="F94" s="316"/>
      <c r="G94" s="315"/>
      <c r="H94" s="315"/>
    </row>
    <row r="95" spans="1:8">
      <c r="F95" s="100"/>
      <c r="G95" s="100"/>
      <c r="H95" s="100"/>
    </row>
    <row r="96" spans="1:8">
      <c r="F96" s="100"/>
      <c r="G96" s="100"/>
      <c r="H96" s="100"/>
    </row>
    <row r="97" spans="6:8">
      <c r="F97" s="100"/>
      <c r="G97" s="100"/>
      <c r="H97" s="100"/>
    </row>
    <row r="98" spans="6:8">
      <c r="F98" s="100"/>
      <c r="G98" s="100"/>
      <c r="H98" s="100"/>
    </row>
    <row r="99" spans="6:8">
      <c r="F99" s="100"/>
      <c r="G99" s="100"/>
      <c r="H99" s="100"/>
    </row>
    <row r="100" spans="6:8">
      <c r="F100" s="100"/>
      <c r="G100" s="100"/>
      <c r="H100" s="100"/>
    </row>
    <row r="101" spans="6:8">
      <c r="F101" s="100"/>
      <c r="G101" s="100"/>
      <c r="H101" s="100"/>
    </row>
  </sheetData>
  <autoFilter ref="A14:I14">
    <filterColumn colId="7"/>
  </autoFilter>
  <mergeCells count="4">
    <mergeCell ref="A1:G1"/>
    <mergeCell ref="A2:G2"/>
    <mergeCell ref="A3:G3"/>
    <mergeCell ref="B27:H27"/>
  </mergeCells>
  <printOptions horizontalCentered="1"/>
  <pageMargins left="0.55118110236220474" right="0.55118110236220474" top="0.78740157480314965" bottom="1.5748031496062993" header="0.51181102362204722" footer="1.1811023622047245"/>
  <pageSetup paperSize="9" scale="95" firstPageNumber="42" fitToHeight="15" orientation="portrait" blackAndWhite="1" useFirstPageNumber="1" r:id="rId1"/>
  <headerFooter alignWithMargins="0">
    <oddHeader xml:space="preserve">&amp;C   </oddHeader>
    <oddFooter>&amp;C&amp;"Times New Roman,Bold"   &amp;P</oddFooter>
  </headerFooter>
</worksheet>
</file>

<file path=xl/worksheets/sheet33.xml><?xml version="1.0" encoding="utf-8"?>
<worksheet xmlns="http://schemas.openxmlformats.org/spreadsheetml/2006/main" xmlns:r="http://schemas.openxmlformats.org/officeDocument/2006/relationships">
  <sheetPr syncVertical="1" syncRef="A19" transitionEvaluation="1" codeName="Sheet35">
    <tabColor rgb="FFFF0000"/>
  </sheetPr>
  <dimension ref="A1:N104"/>
  <sheetViews>
    <sheetView tabSelected="1" view="pageBreakPreview" topLeftCell="A19" zoomScaleSheetLayoutView="100" workbookViewId="0">
      <selection activeCell="I1" sqref="I1:R1048576"/>
    </sheetView>
  </sheetViews>
  <sheetFormatPr defaultColWidth="9.109375" defaultRowHeight="13.2"/>
  <cols>
    <col min="1" max="1" width="6.44140625" style="125" customWidth="1"/>
    <col min="2" max="2" width="8.109375" style="103" customWidth="1"/>
    <col min="3" max="3" width="35.77734375" style="204" customWidth="1"/>
    <col min="4" max="4" width="7.77734375" style="100" customWidth="1"/>
    <col min="5" max="5" width="10.77734375" style="100" customWidth="1"/>
    <col min="6" max="7" width="10.77734375" style="85" customWidth="1"/>
    <col min="8" max="8" width="3.88671875" style="85" customWidth="1"/>
    <col min="9" max="9" width="11.109375" style="760" customWidth="1"/>
    <col min="10" max="13" width="9.109375" style="85" customWidth="1"/>
    <col min="14" max="14" width="9.109375" style="86" customWidth="1"/>
    <col min="15" max="17" width="9.109375" style="85" customWidth="1"/>
    <col min="18" max="16384" width="9.109375" style="85"/>
  </cols>
  <sheetData>
    <row r="1" spans="1:14">
      <c r="A1" s="1486" t="s">
        <v>216</v>
      </c>
      <c r="B1" s="1486"/>
      <c r="C1" s="1486"/>
      <c r="D1" s="1486"/>
      <c r="E1" s="1486"/>
      <c r="F1" s="1486"/>
      <c r="G1" s="1486"/>
      <c r="H1" s="1037"/>
    </row>
    <row r="2" spans="1:14">
      <c r="A2" s="1486" t="s">
        <v>470</v>
      </c>
      <c r="B2" s="1486"/>
      <c r="C2" s="1486"/>
      <c r="D2" s="1486"/>
      <c r="E2" s="1486"/>
      <c r="F2" s="1486"/>
      <c r="G2" s="1486"/>
      <c r="H2" s="1037"/>
    </row>
    <row r="3" spans="1:14">
      <c r="A3" s="1472" t="s">
        <v>471</v>
      </c>
      <c r="B3" s="1472"/>
      <c r="C3" s="1472"/>
      <c r="D3" s="1472"/>
      <c r="E3" s="1472"/>
      <c r="F3" s="1472"/>
      <c r="G3" s="1472"/>
      <c r="H3" s="1035"/>
    </row>
    <row r="4" spans="1:14" ht="13.8">
      <c r="A4" s="35"/>
      <c r="B4" s="1270"/>
      <c r="C4" s="1270"/>
      <c r="D4" s="1270"/>
      <c r="E4" s="1270"/>
      <c r="F4" s="1270"/>
      <c r="G4" s="1270"/>
      <c r="H4" s="1036"/>
    </row>
    <row r="5" spans="1:14">
      <c r="A5" s="35"/>
      <c r="B5" s="31"/>
      <c r="C5" s="31"/>
      <c r="D5" s="36"/>
      <c r="E5" s="37" t="s">
        <v>11</v>
      </c>
      <c r="F5" s="37" t="s">
        <v>12</v>
      </c>
      <c r="G5" s="37" t="s">
        <v>116</v>
      </c>
      <c r="H5" s="34"/>
    </row>
    <row r="6" spans="1:14">
      <c r="A6" s="35"/>
      <c r="B6" s="38" t="s">
        <v>13</v>
      </c>
      <c r="C6" s="31" t="s">
        <v>14</v>
      </c>
      <c r="D6" s="39" t="s">
        <v>56</v>
      </c>
      <c r="E6" s="33">
        <v>306288</v>
      </c>
      <c r="F6" s="33">
        <v>186159</v>
      </c>
      <c r="G6" s="33">
        <f>SUM(E6:F6)</f>
        <v>492447</v>
      </c>
      <c r="H6" s="33"/>
    </row>
    <row r="7" spans="1:14">
      <c r="A7" s="35"/>
      <c r="B7" s="38" t="s">
        <v>15</v>
      </c>
      <c r="C7" s="40" t="s">
        <v>16</v>
      </c>
      <c r="D7" s="41"/>
      <c r="E7" s="34"/>
      <c r="F7" s="34"/>
      <c r="G7" s="34"/>
      <c r="H7" s="34"/>
    </row>
    <row r="8" spans="1:14">
      <c r="A8" s="35"/>
      <c r="B8" s="38"/>
      <c r="C8" s="40" t="s">
        <v>112</v>
      </c>
      <c r="D8" s="41" t="s">
        <v>56</v>
      </c>
      <c r="E8" s="34">
        <f>G23</f>
        <v>6000</v>
      </c>
      <c r="F8" s="229">
        <v>0</v>
      </c>
      <c r="G8" s="34">
        <f>SUM(E8:F8)</f>
        <v>6000</v>
      </c>
      <c r="H8" s="34"/>
    </row>
    <row r="9" spans="1:14">
      <c r="A9" s="35"/>
      <c r="B9" s="42" t="s">
        <v>55</v>
      </c>
      <c r="C9" s="31" t="s">
        <v>27</v>
      </c>
      <c r="D9" s="43" t="s">
        <v>56</v>
      </c>
      <c r="E9" s="44">
        <f>SUM(E6:E8)</f>
        <v>312288</v>
      </c>
      <c r="F9" s="44">
        <f>SUM(F6:F8)</f>
        <v>186159</v>
      </c>
      <c r="G9" s="44">
        <f>SUM(E9:F9)</f>
        <v>498447</v>
      </c>
      <c r="H9" s="33"/>
    </row>
    <row r="10" spans="1:14">
      <c r="A10" s="35"/>
      <c r="B10" s="38"/>
      <c r="C10" s="31"/>
      <c r="D10" s="32"/>
      <c r="E10" s="32"/>
      <c r="F10" s="39"/>
      <c r="G10" s="32"/>
      <c r="H10" s="32"/>
    </row>
    <row r="11" spans="1:14" s="108" customFormat="1">
      <c r="A11" s="35"/>
      <c r="B11" s="38" t="s">
        <v>28</v>
      </c>
      <c r="C11" s="31" t="s">
        <v>29</v>
      </c>
      <c r="D11" s="31"/>
      <c r="E11" s="31"/>
      <c r="F11" s="45"/>
      <c r="G11" s="31"/>
      <c r="H11" s="31"/>
      <c r="I11" s="760"/>
      <c r="N11" s="86"/>
    </row>
    <row r="12" spans="1:14" s="1" customFormat="1">
      <c r="A12" s="33"/>
      <c r="B12" s="467"/>
      <c r="C12" s="467"/>
      <c r="D12" s="467"/>
      <c r="E12" s="467"/>
      <c r="F12" s="467"/>
      <c r="G12" s="467"/>
      <c r="H12" s="467"/>
    </row>
    <row r="13" spans="1:14" s="1" customFormat="1">
      <c r="A13" s="895"/>
      <c r="B13" s="896"/>
      <c r="C13" s="896"/>
      <c r="D13" s="896"/>
      <c r="E13" s="896"/>
      <c r="F13" s="896"/>
      <c r="G13" s="896" t="s">
        <v>104</v>
      </c>
      <c r="H13" s="467"/>
    </row>
    <row r="14" spans="1:14" s="1" customFormat="1" ht="13.8" thickBot="1">
      <c r="A14" s="46"/>
      <c r="B14" s="262"/>
      <c r="C14" s="262" t="s">
        <v>30</v>
      </c>
      <c r="D14" s="262"/>
      <c r="E14" s="262"/>
      <c r="F14" s="262"/>
      <c r="G14" s="47" t="s">
        <v>55</v>
      </c>
      <c r="H14" s="34"/>
    </row>
    <row r="15" spans="1:14" ht="13.8" thickTop="1">
      <c r="C15" s="131" t="s">
        <v>59</v>
      </c>
      <c r="D15" s="191"/>
      <c r="E15" s="293"/>
      <c r="F15" s="293"/>
      <c r="G15" s="244"/>
      <c r="H15" s="244"/>
      <c r="I15" s="108"/>
      <c r="N15" s="85"/>
    </row>
    <row r="16" spans="1:14" s="14" customFormat="1">
      <c r="A16" s="629" t="s">
        <v>60</v>
      </c>
      <c r="B16" s="630">
        <v>2070</v>
      </c>
      <c r="C16" s="631" t="s">
        <v>123</v>
      </c>
      <c r="D16" s="64"/>
      <c r="E16" s="501"/>
      <c r="F16" s="501"/>
      <c r="G16" s="64"/>
      <c r="H16" s="64"/>
    </row>
    <row r="17" spans="1:14" s="14" customFormat="1">
      <c r="A17" s="629"/>
      <c r="B17" s="80">
        <v>3.0000000000000001E-3</v>
      </c>
      <c r="C17" s="631" t="s">
        <v>84</v>
      </c>
      <c r="D17" s="267"/>
      <c r="E17" s="267"/>
      <c r="F17" s="267"/>
      <c r="G17" s="265"/>
      <c r="H17" s="265"/>
    </row>
    <row r="18" spans="1:14" s="14" customFormat="1">
      <c r="A18" s="1288"/>
      <c r="B18" s="87">
        <v>29</v>
      </c>
      <c r="C18" s="626" t="s">
        <v>170</v>
      </c>
      <c r="D18" s="267"/>
      <c r="E18" s="286"/>
      <c r="F18" s="267"/>
      <c r="G18" s="265"/>
      <c r="H18" s="265"/>
    </row>
    <row r="19" spans="1:14" s="1052" customFormat="1" ht="42.6" customHeight="1">
      <c r="A19" s="420"/>
      <c r="B19" s="87" t="s">
        <v>525</v>
      </c>
      <c r="C19" s="838" t="s">
        <v>526</v>
      </c>
      <c r="D19" s="267"/>
      <c r="E19" s="292"/>
      <c r="F19" s="267"/>
      <c r="G19" s="265">
        <v>6000</v>
      </c>
      <c r="H19" s="265"/>
    </row>
    <row r="20" spans="1:14" s="14" customFormat="1">
      <c r="A20" s="1288" t="s">
        <v>55</v>
      </c>
      <c r="B20" s="87">
        <v>29</v>
      </c>
      <c r="C20" s="626" t="s">
        <v>170</v>
      </c>
      <c r="D20" s="50"/>
      <c r="E20" s="543"/>
      <c r="F20" s="543"/>
      <c r="G20" s="69">
        <f>SUM(G19:G19)</f>
        <v>6000</v>
      </c>
      <c r="H20" s="50"/>
    </row>
    <row r="21" spans="1:14" s="14" customFormat="1">
      <c r="A21" s="629" t="s">
        <v>55</v>
      </c>
      <c r="B21" s="80">
        <v>3.0000000000000001E-3</v>
      </c>
      <c r="C21" s="631" t="s">
        <v>84</v>
      </c>
      <c r="D21" s="288"/>
      <c r="E21" s="315"/>
      <c r="F21" s="316"/>
      <c r="G21" s="315">
        <f>G20</f>
        <v>6000</v>
      </c>
      <c r="H21" s="292"/>
    </row>
    <row r="22" spans="1:14" s="14" customFormat="1">
      <c r="A22" s="629" t="s">
        <v>55</v>
      </c>
      <c r="B22" s="630">
        <v>2070</v>
      </c>
      <c r="C22" s="631" t="s">
        <v>123</v>
      </c>
      <c r="D22" s="269"/>
      <c r="E22" s="268"/>
      <c r="F22" s="271"/>
      <c r="G22" s="268">
        <f>G21</f>
        <v>6000</v>
      </c>
      <c r="H22" s="265"/>
    </row>
    <row r="23" spans="1:14" s="14" customFormat="1">
      <c r="A23" s="194" t="s">
        <v>55</v>
      </c>
      <c r="B23" s="122"/>
      <c r="C23" s="1122" t="s">
        <v>59</v>
      </c>
      <c r="D23" s="267"/>
      <c r="E23" s="265"/>
      <c r="F23" s="267"/>
      <c r="G23" s="265">
        <f>G22</f>
        <v>6000</v>
      </c>
      <c r="H23" s="265"/>
    </row>
    <row r="24" spans="1:14" s="14" customFormat="1">
      <c r="A24" s="194" t="s">
        <v>55</v>
      </c>
      <c r="B24" s="189"/>
      <c r="C24" s="182" t="s">
        <v>56</v>
      </c>
      <c r="D24" s="271"/>
      <c r="E24" s="268"/>
      <c r="F24" s="271"/>
      <c r="G24" s="268">
        <f>G23</f>
        <v>6000</v>
      </c>
      <c r="H24" s="265"/>
    </row>
    <row r="25" spans="1:14">
      <c r="C25" s="232"/>
      <c r="D25" s="144"/>
      <c r="E25" s="144"/>
      <c r="F25" s="144"/>
      <c r="G25" s="144"/>
      <c r="H25" s="144"/>
    </row>
    <row r="26" spans="1:14">
      <c r="A26" s="1495" t="s">
        <v>678</v>
      </c>
      <c r="B26" s="1495"/>
      <c r="C26" s="1495"/>
      <c r="D26" s="1495"/>
      <c r="E26" s="1495"/>
      <c r="F26" s="1495"/>
      <c r="G26" s="1495"/>
      <c r="H26" s="647"/>
    </row>
    <row r="27" spans="1:14">
      <c r="A27" s="1120"/>
    </row>
    <row r="28" spans="1:14">
      <c r="C28" s="903"/>
      <c r="D28" s="144"/>
      <c r="E28" s="144"/>
      <c r="F28" s="144"/>
      <c r="G28" s="144"/>
      <c r="H28" s="144"/>
    </row>
    <row r="29" spans="1:14">
      <c r="C29" s="903"/>
      <c r="D29" s="144"/>
      <c r="E29" s="144"/>
      <c r="F29" s="144"/>
      <c r="G29" s="144"/>
      <c r="H29" s="144"/>
    </row>
    <row r="30" spans="1:14">
      <c r="C30" s="903"/>
      <c r="D30" s="144"/>
      <c r="E30" s="144"/>
      <c r="F30" s="144"/>
      <c r="G30" s="144"/>
      <c r="H30" s="144"/>
    </row>
    <row r="31" spans="1:14">
      <c r="C31" s="103"/>
      <c r="F31" s="100"/>
      <c r="G31" s="100"/>
      <c r="H31" s="100"/>
    </row>
    <row r="32" spans="1:14">
      <c r="F32" s="100"/>
      <c r="G32" s="100"/>
      <c r="H32" s="100"/>
      <c r="N32" s="85"/>
    </row>
    <row r="33" spans="1:14">
      <c r="F33" s="100"/>
      <c r="G33" s="100"/>
      <c r="H33" s="100"/>
      <c r="N33" s="85"/>
    </row>
    <row r="34" spans="1:14" s="14" customFormat="1">
      <c r="A34" s="629"/>
      <c r="B34" s="630"/>
      <c r="C34" s="631"/>
      <c r="D34" s="64"/>
      <c r="E34" s="64"/>
      <c r="F34" s="64"/>
      <c r="G34" s="64"/>
      <c r="H34" s="64"/>
      <c r="I34" s="193"/>
    </row>
    <row r="35" spans="1:14" s="14" customFormat="1">
      <c r="A35" s="629"/>
      <c r="B35" s="80"/>
      <c r="C35" s="631"/>
      <c r="D35" s="64"/>
      <c r="E35" s="64"/>
      <c r="F35" s="50"/>
      <c r="G35" s="50"/>
      <c r="H35" s="50"/>
      <c r="I35" s="193"/>
    </row>
    <row r="46" spans="1:14" s="14" customFormat="1">
      <c r="A46" s="250"/>
      <c r="B46" s="83"/>
      <c r="C46" s="58"/>
      <c r="D46" s="207"/>
      <c r="E46" s="207"/>
      <c r="F46" s="207"/>
      <c r="G46" s="207"/>
      <c r="H46" s="207"/>
      <c r="I46" s="193"/>
    </row>
    <row r="47" spans="1:14" s="14" customFormat="1">
      <c r="A47" s="250"/>
      <c r="B47" s="761"/>
      <c r="C47" s="58"/>
      <c r="D47" s="15"/>
      <c r="E47" s="15"/>
      <c r="F47" s="15"/>
      <c r="G47" s="15"/>
      <c r="H47" s="15"/>
      <c r="I47" s="193"/>
    </row>
    <row r="48" spans="1:14" s="14" customFormat="1">
      <c r="A48" s="90"/>
      <c r="B48" s="746"/>
      <c r="C48" s="626"/>
      <c r="D48" s="98"/>
      <c r="E48" s="98"/>
      <c r="F48" s="98"/>
      <c r="G48" s="98"/>
      <c r="H48" s="98"/>
      <c r="I48" s="193"/>
    </row>
    <row r="49" spans="1:9" s="14" customFormat="1">
      <c r="A49" s="90"/>
      <c r="B49" s="643"/>
      <c r="C49" s="131"/>
      <c r="D49" s="98"/>
      <c r="E49" s="98"/>
      <c r="F49" s="98"/>
      <c r="G49" s="98"/>
      <c r="H49" s="98"/>
      <c r="I49" s="193"/>
    </row>
    <row r="50" spans="1:9" s="14" customFormat="1">
      <c r="A50" s="90"/>
      <c r="B50" s="762"/>
      <c r="C50" s="132"/>
      <c r="D50" s="98"/>
      <c r="E50" s="98"/>
      <c r="F50" s="98"/>
      <c r="G50" s="98"/>
      <c r="H50" s="98"/>
      <c r="I50" s="193"/>
    </row>
    <row r="51" spans="1:9" s="14" customFormat="1">
      <c r="A51" s="90"/>
      <c r="B51" s="199"/>
      <c r="C51" s="132"/>
      <c r="D51" s="286"/>
      <c r="E51" s="286"/>
      <c r="F51" s="286"/>
      <c r="G51" s="690"/>
      <c r="H51" s="690"/>
      <c r="I51" s="193"/>
    </row>
    <row r="52" spans="1:9" s="14" customFormat="1">
      <c r="A52" s="90"/>
      <c r="B52" s="199"/>
      <c r="C52" s="132"/>
      <c r="D52" s="286"/>
      <c r="E52" s="286"/>
      <c r="F52" s="286"/>
      <c r="G52" s="690"/>
      <c r="H52" s="690"/>
      <c r="I52" s="193"/>
    </row>
    <row r="53" spans="1:9" s="14" customFormat="1">
      <c r="A53" s="90"/>
      <c r="B53" s="199"/>
      <c r="C53" s="132"/>
      <c r="D53" s="272"/>
      <c r="E53" s="286"/>
      <c r="F53" s="272"/>
      <c r="G53" s="744"/>
      <c r="H53" s="744"/>
      <c r="I53" s="193"/>
    </row>
    <row r="54" spans="1:9" s="14" customFormat="1">
      <c r="A54" s="90"/>
      <c r="B54" s="199"/>
      <c r="C54" s="626"/>
      <c r="D54" s="267"/>
      <c r="E54" s="292"/>
      <c r="F54" s="267"/>
      <c r="G54" s="744"/>
      <c r="H54" s="744"/>
      <c r="I54" s="193"/>
    </row>
    <row r="55" spans="1:9" s="14" customFormat="1">
      <c r="A55" s="90"/>
      <c r="B55" s="199"/>
      <c r="C55" s="132"/>
      <c r="D55" s="266"/>
      <c r="E55" s="266"/>
      <c r="F55" s="266"/>
      <c r="G55" s="744"/>
      <c r="H55" s="744"/>
      <c r="I55" s="193"/>
    </row>
    <row r="56" spans="1:9" s="14" customFormat="1">
      <c r="A56" s="90"/>
      <c r="B56" s="199"/>
      <c r="C56" s="626"/>
      <c r="D56" s="272"/>
      <c r="E56" s="266"/>
      <c r="F56" s="272"/>
      <c r="G56" s="638"/>
      <c r="H56" s="638"/>
      <c r="I56" s="193"/>
    </row>
    <row r="57" spans="1:9" s="14" customFormat="1">
      <c r="A57" s="89"/>
      <c r="B57" s="642"/>
      <c r="C57" s="626"/>
      <c r="D57" s="678"/>
      <c r="E57" s="678"/>
      <c r="F57" s="678"/>
      <c r="G57" s="678"/>
      <c r="H57" s="678"/>
      <c r="I57" s="193"/>
    </row>
    <row r="58" spans="1:9" s="14" customFormat="1">
      <c r="A58" s="89"/>
      <c r="B58" s="642"/>
      <c r="C58" s="626"/>
      <c r="D58" s="117"/>
      <c r="E58" s="117"/>
      <c r="F58" s="117"/>
      <c r="G58" s="117"/>
      <c r="H58" s="117"/>
      <c r="I58" s="193"/>
    </row>
    <row r="59" spans="1:9" s="14" customFormat="1">
      <c r="A59" s="133"/>
      <c r="B59" s="642"/>
      <c r="C59" s="626"/>
      <c r="D59" s="92"/>
      <c r="E59" s="92"/>
      <c r="F59" s="92"/>
      <c r="G59" s="92"/>
      <c r="H59" s="92"/>
      <c r="I59" s="193"/>
    </row>
    <row r="60" spans="1:9" s="14" customFormat="1">
      <c r="A60" s="133"/>
      <c r="B60" s="123"/>
      <c r="C60" s="626"/>
      <c r="D60" s="265"/>
      <c r="E60" s="267"/>
      <c r="F60" s="265"/>
      <c r="G60" s="265"/>
      <c r="H60" s="265"/>
      <c r="I60" s="193"/>
    </row>
    <row r="61" spans="1:9" s="14" customFormat="1">
      <c r="A61" s="133"/>
      <c r="B61" s="123"/>
      <c r="C61" s="626"/>
      <c r="D61" s="267"/>
      <c r="E61" s="267"/>
      <c r="F61" s="267"/>
      <c r="G61" s="265"/>
      <c r="H61" s="265"/>
      <c r="I61" s="193"/>
    </row>
    <row r="62" spans="1:9" s="14" customFormat="1">
      <c r="A62" s="133"/>
      <c r="B62" s="123"/>
      <c r="C62" s="626"/>
      <c r="D62" s="270"/>
      <c r="E62" s="269"/>
      <c r="F62" s="269"/>
      <c r="G62" s="269"/>
      <c r="H62" s="269"/>
      <c r="I62" s="246"/>
    </row>
    <row r="63" spans="1:9" s="14" customFormat="1">
      <c r="A63" s="89"/>
      <c r="B63" s="642"/>
      <c r="C63" s="626"/>
      <c r="D63" s="270"/>
      <c r="E63" s="269"/>
      <c r="F63" s="270"/>
      <c r="G63" s="270"/>
      <c r="H63" s="270"/>
      <c r="I63" s="193"/>
    </row>
    <row r="64" spans="1:9" s="14" customFormat="1">
      <c r="A64" s="90"/>
      <c r="B64" s="762"/>
      <c r="C64" s="132"/>
      <c r="D64" s="540"/>
      <c r="E64" s="540"/>
      <c r="F64" s="540"/>
      <c r="G64" s="540"/>
      <c r="H64" s="540"/>
      <c r="I64" s="193"/>
    </row>
    <row r="65" spans="1:9" s="14" customFormat="1">
      <c r="A65" s="89"/>
      <c r="B65" s="642"/>
      <c r="C65" s="626"/>
      <c r="D65" s="265"/>
      <c r="E65" s="265"/>
      <c r="F65" s="265"/>
      <c r="G65" s="265"/>
      <c r="H65" s="265"/>
      <c r="I65" s="193"/>
    </row>
    <row r="66" spans="1:9" s="14" customFormat="1">
      <c r="A66" s="89"/>
      <c r="B66" s="123"/>
      <c r="C66" s="626"/>
      <c r="D66" s="265"/>
      <c r="E66" s="267"/>
      <c r="F66" s="265"/>
      <c r="G66" s="265"/>
      <c r="H66" s="265"/>
      <c r="I66" s="193"/>
    </row>
    <row r="67" spans="1:9" s="14" customFormat="1">
      <c r="A67" s="89"/>
      <c r="B67" s="123"/>
      <c r="C67" s="626"/>
      <c r="D67" s="267"/>
      <c r="E67" s="267"/>
      <c r="F67" s="267"/>
      <c r="G67" s="267"/>
      <c r="H67" s="267"/>
      <c r="I67" s="193"/>
    </row>
    <row r="68" spans="1:9" s="14" customFormat="1">
      <c r="A68" s="613"/>
      <c r="B68" s="639"/>
      <c r="C68" s="507"/>
      <c r="D68" s="269"/>
      <c r="E68" s="269"/>
      <c r="F68" s="269"/>
      <c r="G68" s="269"/>
      <c r="H68" s="269"/>
      <c r="I68" s="193"/>
    </row>
    <row r="69" spans="1:9" s="14" customFormat="1">
      <c r="A69" s="89"/>
      <c r="B69" s="642"/>
      <c r="C69" s="626"/>
      <c r="D69" s="270"/>
      <c r="E69" s="269"/>
      <c r="F69" s="270"/>
      <c r="G69" s="270"/>
      <c r="H69" s="270"/>
      <c r="I69" s="193"/>
    </row>
    <row r="70" spans="1:9" s="14" customFormat="1">
      <c r="A70" s="89"/>
      <c r="B70" s="119"/>
      <c r="C70" s="95"/>
      <c r="D70" s="270"/>
      <c r="E70" s="270"/>
      <c r="F70" s="270"/>
      <c r="G70" s="270"/>
      <c r="H70" s="270"/>
      <c r="I70" s="193"/>
    </row>
    <row r="71" spans="1:9" s="14" customFormat="1">
      <c r="A71" s="209"/>
      <c r="B71" s="763"/>
      <c r="C71" s="208"/>
      <c r="D71" s="56"/>
      <c r="E71" s="56"/>
      <c r="F71" s="268"/>
      <c r="G71" s="56"/>
      <c r="H71" s="56"/>
      <c r="I71" s="193"/>
    </row>
    <row r="72" spans="1:9" s="14" customFormat="1">
      <c r="A72" s="904"/>
      <c r="B72" s="905"/>
      <c r="C72" s="73"/>
      <c r="D72" s="56"/>
      <c r="E72" s="56"/>
      <c r="F72" s="56"/>
      <c r="G72" s="56"/>
      <c r="H72" s="56"/>
      <c r="I72" s="193"/>
    </row>
    <row r="73" spans="1:9" s="14" customFormat="1">
      <c r="A73" s="250"/>
      <c r="B73" s="83"/>
      <c r="C73" s="58"/>
      <c r="D73" s="55"/>
      <c r="E73" s="55"/>
      <c r="F73" s="265"/>
      <c r="G73" s="55"/>
      <c r="H73" s="55"/>
      <c r="I73" s="193"/>
    </row>
    <row r="74" spans="1:9" s="14" customFormat="1">
      <c r="A74" s="503"/>
      <c r="B74" s="193"/>
      <c r="C74" s="54"/>
      <c r="D74" s="767"/>
      <c r="E74" s="767"/>
      <c r="F74" s="767"/>
      <c r="G74" s="767"/>
      <c r="H74" s="767"/>
      <c r="I74" s="193"/>
    </row>
    <row r="75" spans="1:9" s="14" customFormat="1">
      <c r="A75" s="90"/>
      <c r="B75" s="764"/>
      <c r="C75" s="158"/>
      <c r="D75" s="767"/>
      <c r="E75" s="767"/>
      <c r="F75" s="767"/>
      <c r="G75" s="767"/>
      <c r="H75" s="767"/>
      <c r="I75" s="193"/>
    </row>
    <row r="76" spans="1:9" s="14" customFormat="1">
      <c r="A76" s="503"/>
      <c r="B76" s="766"/>
      <c r="C76" s="157"/>
      <c r="D76" s="767"/>
      <c r="E76" s="767"/>
      <c r="F76" s="767"/>
      <c r="G76" s="767"/>
      <c r="H76" s="767"/>
      <c r="I76" s="193"/>
    </row>
    <row r="77" spans="1:9" s="14" customFormat="1">
      <c r="A77" s="503"/>
      <c r="B77" s="643"/>
      <c r="C77" s="54"/>
      <c r="D77" s="767"/>
      <c r="E77" s="767"/>
      <c r="F77" s="767"/>
      <c r="G77" s="767"/>
      <c r="H77" s="767"/>
      <c r="I77" s="193"/>
    </row>
    <row r="78" spans="1:9" s="14" customFormat="1">
      <c r="A78" s="503"/>
      <c r="B78" s="193"/>
      <c r="C78" s="749"/>
      <c r="D78" s="767"/>
      <c r="E78" s="767"/>
      <c r="F78" s="767"/>
      <c r="G78" s="767"/>
      <c r="H78" s="767"/>
      <c r="I78" s="193"/>
    </row>
    <row r="79" spans="1:9" s="14" customFormat="1">
      <c r="A79" s="503"/>
      <c r="B79" s="87"/>
      <c r="C79" s="626"/>
      <c r="D79" s="272"/>
      <c r="E79" s="272"/>
      <c r="F79" s="266"/>
      <c r="G79" s="272"/>
      <c r="H79" s="272"/>
      <c r="I79" s="246"/>
    </row>
    <row r="80" spans="1:9" s="14" customFormat="1">
      <c r="A80" s="503"/>
      <c r="B80" s="193"/>
      <c r="C80" s="781"/>
      <c r="D80" s="271"/>
      <c r="E80" s="271"/>
      <c r="F80" s="268"/>
      <c r="G80" s="271"/>
      <c r="H80" s="271"/>
      <c r="I80" s="193"/>
    </row>
    <row r="81" spans="1:9" s="14" customFormat="1">
      <c r="A81" s="250"/>
      <c r="B81" s="87"/>
      <c r="C81" s="626"/>
      <c r="D81" s="50"/>
      <c r="E81" s="50"/>
      <c r="F81" s="50"/>
      <c r="G81" s="50"/>
      <c r="H81" s="50"/>
      <c r="I81" s="193"/>
    </row>
    <row r="82" spans="1:9" s="14" customFormat="1">
      <c r="A82" s="250"/>
      <c r="B82" s="517"/>
      <c r="C82" s="1038"/>
      <c r="D82" s="50"/>
      <c r="E82" s="50"/>
      <c r="F82" s="50"/>
      <c r="G82" s="50"/>
      <c r="H82" s="50"/>
      <c r="I82" s="193"/>
    </row>
    <row r="83" spans="1:9" s="14" customFormat="1">
      <c r="A83" s="250"/>
      <c r="B83" s="87"/>
      <c r="C83" s="626"/>
      <c r="D83" s="267"/>
      <c r="E83" s="267"/>
      <c r="F83" s="265"/>
      <c r="G83" s="267"/>
      <c r="H83" s="267"/>
      <c r="I83" s="193"/>
    </row>
    <row r="84" spans="1:9" s="14" customFormat="1">
      <c r="A84" s="250"/>
      <c r="B84" s="87"/>
      <c r="C84" s="626"/>
      <c r="D84" s="267"/>
      <c r="E84" s="267"/>
      <c r="F84" s="267"/>
      <c r="G84" s="267"/>
      <c r="H84" s="267"/>
      <c r="I84" s="246"/>
    </row>
    <row r="85" spans="1:9" s="14" customFormat="1">
      <c r="A85" s="235"/>
      <c r="B85" s="517"/>
      <c r="C85" s="1038"/>
      <c r="D85" s="271"/>
      <c r="E85" s="271"/>
      <c r="F85" s="268"/>
      <c r="G85" s="271"/>
      <c r="H85" s="271"/>
      <c r="I85" s="193"/>
    </row>
    <row r="86" spans="1:9" s="14" customFormat="1">
      <c r="A86" s="250"/>
      <c r="B86" s="119"/>
      <c r="C86" s="58"/>
      <c r="D86" s="269"/>
      <c r="E86" s="269"/>
      <c r="F86" s="270"/>
      <c r="G86" s="269"/>
      <c r="H86" s="269"/>
      <c r="I86" s="193"/>
    </row>
    <row r="87" spans="1:9" s="14" customFormat="1">
      <c r="A87" s="250"/>
      <c r="B87" s="668"/>
      <c r="C87" s="164"/>
      <c r="D87" s="269"/>
      <c r="E87" s="269"/>
      <c r="F87" s="270"/>
      <c r="G87" s="269"/>
      <c r="H87" s="269"/>
      <c r="I87" s="193"/>
    </row>
    <row r="88" spans="1:9" s="14" customFormat="1">
      <c r="A88" s="89"/>
      <c r="B88" s="768"/>
      <c r="C88" s="163"/>
      <c r="D88" s="271"/>
      <c r="E88" s="271"/>
      <c r="F88" s="268"/>
      <c r="G88" s="271"/>
      <c r="H88" s="271"/>
      <c r="I88" s="193"/>
    </row>
    <row r="89" spans="1:9" s="14" customFormat="1">
      <c r="A89" s="89"/>
      <c r="B89" s="768"/>
      <c r="C89" s="163"/>
      <c r="D89" s="265"/>
      <c r="E89" s="267"/>
      <c r="F89" s="265"/>
      <c r="G89" s="265"/>
      <c r="H89" s="265"/>
      <c r="I89" s="193"/>
    </row>
    <row r="90" spans="1:9" s="14" customFormat="1">
      <c r="A90" s="769"/>
      <c r="B90" s="630"/>
      <c r="C90" s="770"/>
      <c r="D90" s="64"/>
      <c r="E90" s="64"/>
      <c r="F90" s="64"/>
      <c r="G90" s="64"/>
      <c r="H90" s="64"/>
      <c r="I90" s="193"/>
    </row>
    <row r="91" spans="1:9" s="14" customFormat="1">
      <c r="A91" s="771"/>
      <c r="B91" s="65"/>
      <c r="C91" s="772"/>
      <c r="D91" s="64"/>
      <c r="E91" s="64"/>
      <c r="F91" s="64"/>
      <c r="G91" s="64"/>
      <c r="H91" s="64"/>
      <c r="I91" s="193"/>
    </row>
    <row r="92" spans="1:9" s="14" customFormat="1">
      <c r="A92" s="771"/>
      <c r="B92" s="773"/>
      <c r="C92" s="770"/>
      <c r="D92" s="64"/>
      <c r="E92" s="64"/>
      <c r="F92" s="64"/>
      <c r="G92" s="64"/>
      <c r="H92" s="64"/>
      <c r="I92" s="193"/>
    </row>
    <row r="93" spans="1:9" s="14" customFormat="1">
      <c r="A93" s="771"/>
      <c r="B93" s="632"/>
      <c r="C93" s="772"/>
      <c r="D93" s="64"/>
      <c r="E93" s="64"/>
      <c r="F93" s="64"/>
      <c r="G93" s="64"/>
      <c r="H93" s="64"/>
      <c r="I93" s="193"/>
    </row>
    <row r="94" spans="1:9" s="14" customFormat="1">
      <c r="A94" s="632"/>
      <c r="B94" s="632"/>
      <c r="C94" s="772"/>
      <c r="D94" s="292"/>
      <c r="E94" s="288"/>
      <c r="F94" s="288"/>
      <c r="G94" s="292"/>
      <c r="H94" s="292"/>
      <c r="I94" s="246"/>
    </row>
    <row r="95" spans="1:9" s="14" customFormat="1">
      <c r="A95" s="771"/>
      <c r="B95" s="773"/>
      <c r="C95" s="770"/>
      <c r="D95" s="315"/>
      <c r="E95" s="316"/>
      <c r="F95" s="316"/>
      <c r="G95" s="315"/>
      <c r="H95" s="315"/>
      <c r="I95" s="193"/>
    </row>
    <row r="96" spans="1:9" s="14" customFormat="1">
      <c r="A96" s="771"/>
      <c r="B96" s="65"/>
      <c r="C96" s="772"/>
      <c r="D96" s="315"/>
      <c r="E96" s="316"/>
      <c r="F96" s="316"/>
      <c r="G96" s="315"/>
      <c r="H96" s="315"/>
      <c r="I96" s="193"/>
    </row>
    <row r="97" spans="1:14" s="14" customFormat="1">
      <c r="A97" s="771"/>
      <c r="B97" s="630"/>
      <c r="C97" s="770"/>
      <c r="D97" s="315"/>
      <c r="E97" s="316"/>
      <c r="F97" s="316"/>
      <c r="G97" s="315"/>
      <c r="H97" s="315"/>
      <c r="I97" s="193"/>
    </row>
    <row r="98" spans="1:14">
      <c r="F98" s="100"/>
      <c r="G98" s="100"/>
      <c r="H98" s="100"/>
      <c r="N98" s="85"/>
    </row>
    <row r="99" spans="1:14">
      <c r="F99" s="100"/>
      <c r="G99" s="100"/>
      <c r="H99" s="100"/>
      <c r="N99" s="85"/>
    </row>
    <row r="100" spans="1:14">
      <c r="F100" s="100"/>
      <c r="G100" s="100"/>
      <c r="H100" s="100"/>
      <c r="N100" s="85"/>
    </row>
    <row r="101" spans="1:14">
      <c r="F101" s="100"/>
      <c r="G101" s="100"/>
      <c r="H101" s="100"/>
      <c r="N101" s="85"/>
    </row>
    <row r="102" spans="1:14">
      <c r="F102" s="100"/>
      <c r="G102" s="100"/>
      <c r="H102" s="100"/>
      <c r="N102" s="85"/>
    </row>
    <row r="103" spans="1:14">
      <c r="F103" s="100"/>
      <c r="G103" s="100"/>
      <c r="H103" s="100"/>
      <c r="N103" s="85"/>
    </row>
    <row r="104" spans="1:14">
      <c r="F104" s="100"/>
      <c r="G104" s="100"/>
      <c r="H104" s="100"/>
      <c r="N104" s="85"/>
    </row>
  </sheetData>
  <autoFilter ref="A14:O14">
    <filterColumn colId="7"/>
  </autoFilter>
  <mergeCells count="4">
    <mergeCell ref="A1:G1"/>
    <mergeCell ref="A2:G2"/>
    <mergeCell ref="A3:G3"/>
    <mergeCell ref="A26:G26"/>
  </mergeCells>
  <printOptions horizontalCentered="1"/>
  <pageMargins left="0.55118110236220474" right="0.55118110236220474" top="0.78740157480314965" bottom="1.5748031496062993" header="0.51181102362204722" footer="1.1811023622047245"/>
  <pageSetup paperSize="9" scale="95" firstPageNumber="43" fitToHeight="15" orientation="portrait" blackAndWhite="1" useFirstPageNumber="1" r:id="rId1"/>
  <headerFooter alignWithMargins="0">
    <oddHeader xml:space="preserve">&amp;C   </oddHeader>
    <oddFooter>&amp;C&amp;"Times New Roman,Bold"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135</vt:i4>
      </vt:variant>
    </vt:vector>
  </HeadingPairs>
  <TitlesOfParts>
    <vt:vector size="168" baseType="lpstr">
      <vt:lpstr>Introduc.</vt:lpstr>
      <vt:lpstr>Rev_Cap</vt:lpstr>
      <vt:lpstr>dem2</vt:lpstr>
      <vt:lpstr>dem3</vt:lpstr>
      <vt:lpstr>dem4</vt:lpstr>
      <vt:lpstr>dem6</vt:lpstr>
      <vt:lpstr>dem7</vt:lpstr>
      <vt:lpstr>dem9</vt:lpstr>
      <vt:lpstr>dem10</vt:lpstr>
      <vt:lpstr>dem11</vt:lpstr>
      <vt:lpstr>dem12</vt:lpstr>
      <vt:lpstr>gov</vt:lpstr>
      <vt:lpstr>dem13</vt:lpstr>
      <vt:lpstr>dem14</vt:lpstr>
      <vt:lpstr>dem16</vt:lpstr>
      <vt:lpstr>dem17</vt:lpstr>
      <vt:lpstr>dem18</vt:lpstr>
      <vt:lpstr>dem21</vt:lpstr>
      <vt:lpstr>dem22</vt:lpstr>
      <vt:lpstr>dem26</vt:lpstr>
      <vt:lpstr>dem28</vt:lpstr>
      <vt:lpstr>dem29</vt:lpstr>
      <vt:lpstr>dem33</vt:lpstr>
      <vt:lpstr>dem34</vt:lpstr>
      <vt:lpstr>Dem35</vt:lpstr>
      <vt:lpstr>dem36</vt:lpstr>
      <vt:lpstr>dem38</vt:lpstr>
      <vt:lpstr>dem39</vt:lpstr>
      <vt:lpstr>dem40</vt:lpstr>
      <vt:lpstr>dem40A</vt:lpstr>
      <vt:lpstr>dem41</vt:lpstr>
      <vt:lpstr>dem43</vt:lpstr>
      <vt:lpstr>dem47</vt:lpstr>
      <vt:lpstr>'dem6'!ecclesiastical</vt:lpstr>
      <vt:lpstr>'dem43'!educationrevenue</vt:lpstr>
      <vt:lpstr>'dem47'!educationrevenue</vt:lpstr>
      <vt:lpstr>gov!educationrevenue</vt:lpstr>
      <vt:lpstr>'dem10'!lottery</vt:lpstr>
      <vt:lpstr>'dem10'!lottery1</vt:lpstr>
      <vt:lpstr>non_plan</vt:lpstr>
      <vt:lpstr>'dem40'!np</vt:lpstr>
      <vt:lpstr>'dem10'!Print_Area</vt:lpstr>
      <vt:lpstr>'dem11'!Print_Area</vt:lpstr>
      <vt:lpstr>'dem12'!Print_Area</vt:lpstr>
      <vt:lpstr>'dem13'!Print_Area</vt:lpstr>
      <vt:lpstr>'dem14'!Print_Area</vt:lpstr>
      <vt:lpstr>'dem16'!Print_Area</vt:lpstr>
      <vt:lpstr>'dem17'!Print_Area</vt:lpstr>
      <vt:lpstr>'dem18'!Print_Area</vt:lpstr>
      <vt:lpstr>'dem2'!Print_Area</vt:lpstr>
      <vt:lpstr>'dem21'!Print_Area</vt:lpstr>
      <vt:lpstr>'dem22'!Print_Area</vt:lpstr>
      <vt:lpstr>'dem26'!Print_Area</vt:lpstr>
      <vt:lpstr>'dem28'!Print_Area</vt:lpstr>
      <vt:lpstr>'dem29'!Print_Area</vt:lpstr>
      <vt:lpstr>'dem3'!Print_Area</vt:lpstr>
      <vt:lpstr>'dem33'!Print_Area</vt:lpstr>
      <vt:lpstr>'dem34'!Print_Area</vt:lpstr>
      <vt:lpstr>'Dem35'!Print_Area</vt:lpstr>
      <vt:lpstr>'dem36'!Print_Area</vt:lpstr>
      <vt:lpstr>'dem38'!Print_Area</vt:lpstr>
      <vt:lpstr>'dem39'!Print_Area</vt:lpstr>
      <vt:lpstr>'dem4'!Print_Area</vt:lpstr>
      <vt:lpstr>'dem40'!Print_Area</vt:lpstr>
      <vt:lpstr>dem40A!Print_Area</vt:lpstr>
      <vt:lpstr>'dem41'!Print_Area</vt:lpstr>
      <vt:lpstr>'dem43'!Print_Area</vt:lpstr>
      <vt:lpstr>'dem47'!Print_Area</vt:lpstr>
      <vt:lpstr>'dem6'!Print_Area</vt:lpstr>
      <vt:lpstr>'dem7'!Print_Area</vt:lpstr>
      <vt:lpstr>'dem9'!Print_Area</vt:lpstr>
      <vt:lpstr>gov!Print_Area</vt:lpstr>
      <vt:lpstr>Introduc.!Print_Area</vt:lpstr>
      <vt:lpstr>Rev_Cap!Print_Area</vt:lpstr>
      <vt:lpstr>'dem10'!Print_Titles</vt:lpstr>
      <vt:lpstr>'dem11'!Print_Titles</vt:lpstr>
      <vt:lpstr>'dem12'!Print_Titles</vt:lpstr>
      <vt:lpstr>'dem13'!Print_Titles</vt:lpstr>
      <vt:lpstr>'dem14'!Print_Titles</vt:lpstr>
      <vt:lpstr>'dem16'!Print_Titles</vt:lpstr>
      <vt:lpstr>'dem17'!Print_Titles</vt:lpstr>
      <vt:lpstr>'dem18'!Print_Titles</vt:lpstr>
      <vt:lpstr>'dem2'!Print_Titles</vt:lpstr>
      <vt:lpstr>'dem21'!Print_Titles</vt:lpstr>
      <vt:lpstr>'dem22'!Print_Titles</vt:lpstr>
      <vt:lpstr>'dem26'!Print_Titles</vt:lpstr>
      <vt:lpstr>'dem28'!Print_Titles</vt:lpstr>
      <vt:lpstr>'dem29'!Print_Titles</vt:lpstr>
      <vt:lpstr>'dem3'!Print_Titles</vt:lpstr>
      <vt:lpstr>'dem33'!Print_Titles</vt:lpstr>
      <vt:lpstr>'dem34'!Print_Titles</vt:lpstr>
      <vt:lpstr>'Dem35'!Print_Titles</vt:lpstr>
      <vt:lpstr>'dem36'!Print_Titles</vt:lpstr>
      <vt:lpstr>'dem38'!Print_Titles</vt:lpstr>
      <vt:lpstr>'dem39'!Print_Titles</vt:lpstr>
      <vt:lpstr>'dem4'!Print_Titles</vt:lpstr>
      <vt:lpstr>'dem40'!Print_Titles</vt:lpstr>
      <vt:lpstr>dem40A!Print_Titles</vt:lpstr>
      <vt:lpstr>'dem41'!Print_Titles</vt:lpstr>
      <vt:lpstr>'dem43'!Print_Titles</vt:lpstr>
      <vt:lpstr>'dem47'!Print_Titles</vt:lpstr>
      <vt:lpstr>'dem6'!Print_Titles</vt:lpstr>
      <vt:lpstr>'dem7'!Print_Titles</vt:lpstr>
      <vt:lpstr>'dem9'!Print_Titles</vt:lpstr>
      <vt:lpstr>gov!Print_Titles</vt:lpstr>
      <vt:lpstr>'dem10'!revise</vt:lpstr>
      <vt:lpstr>'dem11'!revise</vt:lpstr>
      <vt:lpstr>'dem12'!revise</vt:lpstr>
      <vt:lpstr>'dem13'!revise</vt:lpstr>
      <vt:lpstr>'dem16'!revise</vt:lpstr>
      <vt:lpstr>'dem17'!revise</vt:lpstr>
      <vt:lpstr>'dem18'!revise</vt:lpstr>
      <vt:lpstr>'dem21'!revise</vt:lpstr>
      <vt:lpstr>'dem22'!revise</vt:lpstr>
      <vt:lpstr>'dem26'!revise</vt:lpstr>
      <vt:lpstr>'dem28'!revise</vt:lpstr>
      <vt:lpstr>'dem29'!revise</vt:lpstr>
      <vt:lpstr>'dem3'!revise</vt:lpstr>
      <vt:lpstr>'dem34'!revise</vt:lpstr>
      <vt:lpstr>'dem36'!revise</vt:lpstr>
      <vt:lpstr>'dem38'!revise</vt:lpstr>
      <vt:lpstr>'dem39'!revise</vt:lpstr>
      <vt:lpstr>'dem4'!revise</vt:lpstr>
      <vt:lpstr>'dem40'!revise</vt:lpstr>
      <vt:lpstr>dem40A!revise</vt:lpstr>
      <vt:lpstr>'dem41'!revise</vt:lpstr>
      <vt:lpstr>'dem43'!revise</vt:lpstr>
      <vt:lpstr>'dem6'!revise</vt:lpstr>
      <vt:lpstr>'dem7'!revise</vt:lpstr>
      <vt:lpstr>'dem9'!revise</vt:lpstr>
      <vt:lpstr>gov!revise</vt:lpstr>
      <vt:lpstr>revise</vt:lpstr>
      <vt:lpstr>'dem10'!summary</vt:lpstr>
      <vt:lpstr>'dem16'!summary</vt:lpstr>
      <vt:lpstr>'dem17'!summary</vt:lpstr>
      <vt:lpstr>'dem18'!summary</vt:lpstr>
      <vt:lpstr>'dem21'!summary</vt:lpstr>
      <vt:lpstr>'dem22'!summary</vt:lpstr>
      <vt:lpstr>'dem26'!summary</vt:lpstr>
      <vt:lpstr>'dem28'!summary</vt:lpstr>
      <vt:lpstr>'dem34'!summary</vt:lpstr>
      <vt:lpstr>'dem36'!summary</vt:lpstr>
      <vt:lpstr>'dem38'!summary</vt:lpstr>
      <vt:lpstr>'dem40'!summary</vt:lpstr>
      <vt:lpstr>dem40A!summary</vt:lpstr>
      <vt:lpstr>'dem6'!summary</vt:lpstr>
      <vt:lpstr>'dem7'!summary</vt:lpstr>
      <vt:lpstr>'dem9'!summary</vt:lpstr>
      <vt:lpstr>'dem40'!Tourism</vt:lpstr>
      <vt:lpstr>'dem40'!tourismcap</vt:lpstr>
      <vt:lpstr>'dem40'!tourismrec</vt:lpstr>
      <vt:lpstr>dem40A!tourismrec</vt:lpstr>
      <vt:lpstr>'dem40'!tourismRevenue</vt:lpstr>
      <vt:lpstr>dem40A!tourismRevenue</vt:lpstr>
      <vt:lpstr>'dem41'!urbanDevelopment</vt:lpstr>
      <vt:lpstr>'dem16'!voted</vt:lpstr>
      <vt:lpstr>'dem17'!voted</vt:lpstr>
      <vt:lpstr>'dem18'!voted</vt:lpstr>
      <vt:lpstr>'dem28'!Voted</vt:lpstr>
      <vt:lpstr>'dem29'!Voted</vt:lpstr>
      <vt:lpstr>'dem33'!Voted</vt:lpstr>
      <vt:lpstr>'dem34'!Voted</vt:lpstr>
      <vt:lpstr>'dem36'!Voted</vt:lpstr>
      <vt:lpstr>'dem38'!Voted</vt:lpstr>
      <vt:lpstr>'dem39'!Voted</vt:lpstr>
      <vt:lpstr>'dem40'!Voted</vt:lpstr>
      <vt:lpstr>dem40A!Voted</vt:lpstr>
      <vt:lpstr>'dem41'!Voted</vt:lpstr>
    </vt:vector>
  </TitlesOfParts>
  <Company>.:L4zy w4r3z:.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Siyon</cp:lastModifiedBy>
  <cp:lastPrinted>2022-01-31T07:14:16Z</cp:lastPrinted>
  <dcterms:created xsi:type="dcterms:W3CDTF">2011-07-12T05:33:40Z</dcterms:created>
  <dcterms:modified xsi:type="dcterms:W3CDTF">2022-01-31T07:26:53Z</dcterms:modified>
</cp:coreProperties>
</file>